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F39" i="1" l="1"/>
  <c r="G27" i="1"/>
  <c r="G26" i="1"/>
  <c r="I26" i="1"/>
  <c r="C32" i="1"/>
  <c r="C31" i="1"/>
  <c r="C26" i="1"/>
  <c r="C27" i="1" s="1"/>
</calcChain>
</file>

<file path=xl/sharedStrings.xml><?xml version="1.0" encoding="utf-8"?>
<sst xmlns="http://schemas.openxmlformats.org/spreadsheetml/2006/main" count="66" uniqueCount="57">
  <si>
    <t>2016/12</t>
  </si>
  <si>
    <t>CARİ / DÖNEN VARLIKLAR</t>
  </si>
  <si>
    <t>Hazır Değerler</t>
  </si>
  <si>
    <t>Ticari Alacaklar (net)</t>
  </si>
  <si>
    <t>Diğer Alacaklar (net)</t>
  </si>
  <si>
    <t>Stoklar (net)</t>
  </si>
  <si>
    <t>Ertelenen Vergi Varlıkları</t>
  </si>
  <si>
    <t>Diğer Cari/Dönen Varlıklar</t>
  </si>
  <si>
    <t>CARİ OLMAYAN / DURAN VARLIKLAR</t>
  </si>
  <si>
    <t>Diğer Alacaklar</t>
  </si>
  <si>
    <t>Maddi Varlıklar (net)</t>
  </si>
  <si>
    <t>Maddi Olmayan Varlıklar (net)</t>
  </si>
  <si>
    <t>TOPLAM VARLIKLAR</t>
  </si>
  <si>
    <t>KISA VADELİ YÜKÜMLÜLÜKLER</t>
  </si>
  <si>
    <t>Ticari Borçlar (net)</t>
  </si>
  <si>
    <t>Diğer Borçlar</t>
  </si>
  <si>
    <t>Borç Karşılıkları</t>
  </si>
  <si>
    <t>Ertelenen Vergi Yükümlülüğü</t>
  </si>
  <si>
    <t>Diğer Yükümlülükler (net)</t>
  </si>
  <si>
    <t>UZUN VADELİ YÜKÜMLÜLÜKLER</t>
  </si>
  <si>
    <t>ÖZ SERMAYE (ANA ORTAKLIĞA AİT)</t>
  </si>
  <si>
    <t>Sermaye</t>
  </si>
  <si>
    <t>Net Dönem Karı</t>
  </si>
  <si>
    <t>Geçmiş Yıl Karları</t>
  </si>
  <si>
    <t>TOPLAM ÖZ SERMAYE VE YÜKÜMLÜLÜKLER</t>
  </si>
  <si>
    <t>SATIŞ GELİRLERİ (NET)</t>
  </si>
  <si>
    <t>SATIŞLARIN MALİYETİ (-)</t>
  </si>
  <si>
    <t>BRÜT ESAS FAALİYET KARI/ZARARI</t>
  </si>
  <si>
    <t>FAALİYET GİDERLERİ (-)</t>
  </si>
  <si>
    <t>NET ESAS FAALİYET KARI/ZARARI</t>
  </si>
  <si>
    <t>DİĞER FAALİYETLERDEN GELİR VE KARLAR</t>
  </si>
  <si>
    <t>DİĞER FAALİYETLERDEN GİDER VE ZARARLAR (-)</t>
  </si>
  <si>
    <t>FAALİYET KARI VEYA ZARARI</t>
  </si>
  <si>
    <t>VERGİ ÖNCESİ KAR/ZARAR</t>
  </si>
  <si>
    <t>VERGİLER</t>
  </si>
  <si>
    <t>NET DÖNEM KARI/ZARARI</t>
  </si>
  <si>
    <t>2017/12</t>
  </si>
  <si>
    <t>2017/01</t>
  </si>
  <si>
    <t>DB</t>
  </si>
  <si>
    <t>DS</t>
  </si>
  <si>
    <t>TOPLAM KAYNAKLAR</t>
  </si>
  <si>
    <t>BİM A.Ş. BİLANÇOSU</t>
  </si>
  <si>
    <t>BİM A.Ş. GELİR TABLOSU</t>
  </si>
  <si>
    <t>ALACAK YÖNETİMİ</t>
  </si>
  <si>
    <t>ADH</t>
  </si>
  <si>
    <t>ATES</t>
  </si>
  <si>
    <t>STOK YÖNETİMİ</t>
  </si>
  <si>
    <t>SDH</t>
  </si>
  <si>
    <t>SETS</t>
  </si>
  <si>
    <t>BORÇ YÖNETİMİ</t>
  </si>
  <si>
    <t>BDH</t>
  </si>
  <si>
    <t>BÖS</t>
  </si>
  <si>
    <t>Kredili Alışlar=</t>
  </si>
  <si>
    <t>STMM - DBMM + DSMM</t>
  </si>
  <si>
    <t>STMM - DBS + DSS</t>
  </si>
  <si>
    <t>NDS=</t>
  </si>
  <si>
    <t>SETS + ATES - BÖS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</si>
</sst>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indent="1"/>
    </xf>
    <xf numFmtId="0" fontId="2" fillId="0" borderId="0" xfId="0" applyFont="1" applyAlignme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2" borderId="0" xfId="0" applyFill="1"/>
    <xf numFmtId="164" fontId="3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164" fontId="6" fillId="0" borderId="0" xfId="0" applyNumberFormat="1" applyFont="1"/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right"/>
    </xf>
    <xf numFmtId="2" fontId="3" fillId="5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1" fillId="0" borderId="4" xfId="0" applyFont="1" applyBorder="1" applyAlignment="1"/>
    <xf numFmtId="164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1" fillId="0" borderId="7" xfId="0" applyFont="1" applyBorder="1" applyAlignment="1">
      <alignment horizontal="left" indent="1"/>
    </xf>
    <xf numFmtId="164" fontId="0" fillId="0" borderId="8" xfId="0" applyNumberFormat="1" applyBorder="1" applyAlignment="1">
      <alignment horizontal="right"/>
    </xf>
    <xf numFmtId="0" fontId="5" fillId="0" borderId="7" xfId="0" applyFont="1" applyBorder="1" applyAlignment="1">
      <alignment horizontal="left" indent="1"/>
    </xf>
    <xf numFmtId="164" fontId="5" fillId="0" borderId="8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 indent="1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647700</xdr:colOff>
      <xdr:row>21</xdr:row>
      <xdr:rowOff>95251</xdr:rowOff>
    </xdr:from>
    <xdr:to>
      <xdr:col>9</xdr:col>
      <xdr:colOff>1790700</xdr:colOff>
      <xdr:row>24</xdr:row>
      <xdr:rowOff>219075</xdr:rowOff>
    </xdr:to>
    <xdr:sp macro="" textlink="">
      <xdr:nvSpPr>
        <xdr:cNvPr id="2" name="Aşağı Bükülü Ok 1"/>
        <xdr:cNvSpPr/>
      </xdr:nvSpPr>
      <xdr:spPr>
        <a:xfrm flipH="1">
          <a:off x="12287250" y="4362451"/>
          <a:ext cx="2400300" cy="695324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2228850</xdr:colOff>
      <xdr:row>31</xdr:row>
      <xdr:rowOff>201708</xdr:rowOff>
    </xdr:from>
    <xdr:to>
      <xdr:col>8</xdr:col>
      <xdr:colOff>100855</xdr:colOff>
      <xdr:row>35</xdr:row>
      <xdr:rowOff>78444</xdr:rowOff>
    </xdr:to>
    <xdr:sp macro="" textlink="">
      <xdr:nvSpPr>
        <xdr:cNvPr id="3" name="Sağ Ayraç 2"/>
        <xdr:cNvSpPr/>
      </xdr:nvSpPr>
      <xdr:spPr>
        <a:xfrm rot="5400000">
          <a:off x="7455834" y="1499349"/>
          <a:ext cx="686361" cy="11140330"/>
        </a:xfrm>
        <a:prstGeom prst="rightBrace">
          <a:avLst>
            <a:gd name="adj1" fmla="val 182103"/>
            <a:gd name="adj2" fmla="val 49299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1</xdr:colOff>
      <xdr:row>42</xdr:row>
      <xdr:rowOff>43961</xdr:rowOff>
    </xdr:from>
    <xdr:to>
      <xdr:col>5</xdr:col>
      <xdr:colOff>80597</xdr:colOff>
      <xdr:row>43</xdr:row>
      <xdr:rowOff>124558</xdr:rowOff>
    </xdr:to>
    <xdr:sp macro="" textlink="">
      <xdr:nvSpPr>
        <xdr:cNvPr id="4" name="Metin kutusu 3"/>
        <xdr:cNvSpPr txBox="1"/>
      </xdr:nvSpPr>
      <xdr:spPr>
        <a:xfrm>
          <a:off x="3487616" y="8953499"/>
          <a:ext cx="2850173" cy="271097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/>
            <a:t>SETS=22.55</a:t>
          </a:r>
        </a:p>
      </xdr:txBody>
    </xdr:sp>
    <xdr:clientData/>
  </xdr:twoCellAnchor>
  <xdr:twoCellAnchor>
    <xdr:from>
      <xdr:col>5</xdr:col>
      <xdr:colOff>161193</xdr:colOff>
      <xdr:row>42</xdr:row>
      <xdr:rowOff>65941</xdr:rowOff>
    </xdr:from>
    <xdr:to>
      <xdr:col>6</xdr:col>
      <xdr:colOff>95251</xdr:colOff>
      <xdr:row>43</xdr:row>
      <xdr:rowOff>117230</xdr:rowOff>
    </xdr:to>
    <xdr:sp macro="" textlink="">
      <xdr:nvSpPr>
        <xdr:cNvPr id="5" name="Metin kutusu 4"/>
        <xdr:cNvSpPr txBox="1"/>
      </xdr:nvSpPr>
      <xdr:spPr>
        <a:xfrm>
          <a:off x="6418385" y="8975479"/>
          <a:ext cx="2630366" cy="24178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600" b="1"/>
            <a:t>ATES = 11.06</a:t>
          </a:r>
        </a:p>
      </xdr:txBody>
    </xdr:sp>
    <xdr:clientData/>
  </xdr:twoCellAnchor>
  <xdr:twoCellAnchor>
    <xdr:from>
      <xdr:col>2</xdr:col>
      <xdr:colOff>7327</xdr:colOff>
      <xdr:row>44</xdr:row>
      <xdr:rowOff>58616</xdr:rowOff>
    </xdr:from>
    <xdr:to>
      <xdr:col>7</xdr:col>
      <xdr:colOff>271095</xdr:colOff>
      <xdr:row>45</xdr:row>
      <xdr:rowOff>161193</xdr:rowOff>
    </xdr:to>
    <xdr:sp macro="" textlink="">
      <xdr:nvSpPr>
        <xdr:cNvPr id="6" name="Metin kutusu 5"/>
        <xdr:cNvSpPr txBox="1"/>
      </xdr:nvSpPr>
      <xdr:spPr>
        <a:xfrm>
          <a:off x="3494942" y="9349154"/>
          <a:ext cx="7070480" cy="293077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600" b="1"/>
            <a:t>BÖS = 51.71 </a:t>
          </a:r>
        </a:p>
      </xdr:txBody>
    </xdr:sp>
    <xdr:clientData/>
  </xdr:twoCellAnchor>
  <xdr:twoCellAnchor>
    <xdr:from>
      <xdr:col>6</xdr:col>
      <xdr:colOff>153865</xdr:colOff>
      <xdr:row>41</xdr:row>
      <xdr:rowOff>87924</xdr:rowOff>
    </xdr:from>
    <xdr:to>
      <xdr:col>7</xdr:col>
      <xdr:colOff>241788</xdr:colOff>
      <xdr:row>43</xdr:row>
      <xdr:rowOff>168520</xdr:rowOff>
    </xdr:to>
    <xdr:sp macro="" textlink="">
      <xdr:nvSpPr>
        <xdr:cNvPr id="7" name="Çift Köşeli Ayraç 6"/>
        <xdr:cNvSpPr/>
      </xdr:nvSpPr>
      <xdr:spPr>
        <a:xfrm>
          <a:off x="9107365" y="8806962"/>
          <a:ext cx="1428750" cy="461596"/>
        </a:xfrm>
        <a:prstGeom prst="bracketPair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241788</xdr:colOff>
      <xdr:row>41</xdr:row>
      <xdr:rowOff>168520</xdr:rowOff>
    </xdr:from>
    <xdr:to>
      <xdr:col>7</xdr:col>
      <xdr:colOff>109904</xdr:colOff>
      <xdr:row>43</xdr:row>
      <xdr:rowOff>124558</xdr:rowOff>
    </xdr:to>
    <xdr:sp macro="" textlink="">
      <xdr:nvSpPr>
        <xdr:cNvPr id="8" name="Metin kutusu 7"/>
        <xdr:cNvSpPr txBox="1"/>
      </xdr:nvSpPr>
      <xdr:spPr>
        <a:xfrm>
          <a:off x="9195288" y="8887558"/>
          <a:ext cx="1208943" cy="3370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800" b="1"/>
            <a:t>NDS = -18</a:t>
          </a:r>
        </a:p>
      </xdr:txBody>
    </xdr:sp>
    <xdr:clientData/>
  </xdr:twoCellAnchor>
  <xdr:twoCellAnchor>
    <xdr:from>
      <xdr:col>0</xdr:col>
      <xdr:colOff>1752597</xdr:colOff>
      <xdr:row>5</xdr:row>
      <xdr:rowOff>161924</xdr:rowOff>
    </xdr:from>
    <xdr:to>
      <xdr:col>1</xdr:col>
      <xdr:colOff>9523</xdr:colOff>
      <xdr:row>12</xdr:row>
      <xdr:rowOff>28574</xdr:rowOff>
    </xdr:to>
    <xdr:sp macro="" textlink="">
      <xdr:nvSpPr>
        <xdr:cNvPr id="9" name="Sağ Ayraç 8"/>
        <xdr:cNvSpPr/>
      </xdr:nvSpPr>
      <xdr:spPr>
        <a:xfrm rot="10800000">
          <a:off x="1752597" y="1142999"/>
          <a:ext cx="495301" cy="1438275"/>
        </a:xfrm>
        <a:prstGeom prst="rightBrace">
          <a:avLst>
            <a:gd name="adj1" fmla="val 182103"/>
            <a:gd name="adj2" fmla="val 49299"/>
          </a:avLst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104775</xdr:colOff>
      <xdr:row>6</xdr:row>
      <xdr:rowOff>47624</xdr:rowOff>
    </xdr:from>
    <xdr:to>
      <xdr:col>0</xdr:col>
      <xdr:colOff>1714500</xdr:colOff>
      <xdr:row>11</xdr:row>
      <xdr:rowOff>161924</xdr:rowOff>
    </xdr:to>
    <xdr:sp macro="" textlink="">
      <xdr:nvSpPr>
        <xdr:cNvPr id="10" name="Metin kutusu 9"/>
        <xdr:cNvSpPr txBox="1"/>
      </xdr:nvSpPr>
      <xdr:spPr>
        <a:xfrm>
          <a:off x="104775" y="1276349"/>
          <a:ext cx="1609725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800" b="1"/>
            <a:t>ÇALIŞMA</a:t>
          </a:r>
          <a:r>
            <a:rPr lang="tr-TR" sz="1800" b="1" baseline="0"/>
            <a:t> (İŞLETME) SERMAYESİ YÖNETİMİ</a:t>
          </a:r>
          <a:endParaRPr lang="tr-TR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9"/>
  <sheetViews>
    <sheetView tabSelected="1" zoomScaleNormal="100" workbookViewId="0">
      <selection activeCell="A16" sqref="A16"/>
    </sheetView>
  </sheetViews>
  <sheetFormatPr defaultRowHeight="15" x14ac:dyDescent="0.25"/>
  <cols>
    <col min="1" max="1" width="33.5703125" customWidth="1"/>
    <col min="2" max="2" width="43.140625" bestFit="1" customWidth="1"/>
    <col min="3" max="4" width="20.140625" style="4" bestFit="1" customWidth="1"/>
    <col min="5" max="5" width="1.28515625" customWidth="1"/>
    <col min="6" max="6" width="40.42578125" bestFit="1" customWidth="1"/>
    <col min="7" max="8" width="20.140625" bestFit="1" customWidth="1"/>
    <col min="9" max="9" width="21.7109375" bestFit="1" customWidth="1"/>
    <col min="10" max="10" width="43.140625" bestFit="1" customWidth="1"/>
    <col min="11" max="11" width="16" bestFit="1" customWidth="1"/>
    <col min="12" max="12" width="21.7109375" bestFit="1" customWidth="1"/>
  </cols>
  <sheetData>
    <row r="1" spans="2:12" x14ac:dyDescent="0.25">
      <c r="C1" s="6" t="s">
        <v>38</v>
      </c>
      <c r="D1" s="6" t="s">
        <v>39</v>
      </c>
    </row>
    <row r="2" spans="2:12" ht="18.75" x14ac:dyDescent="0.3">
      <c r="C2" s="7" t="s">
        <v>0</v>
      </c>
      <c r="D2" s="7" t="s">
        <v>36</v>
      </c>
    </row>
    <row r="3" spans="2:12" ht="18.75" x14ac:dyDescent="0.3">
      <c r="C3" s="7" t="s">
        <v>37</v>
      </c>
      <c r="D3" s="7"/>
    </row>
    <row r="4" spans="2:12" ht="18.75" customHeight="1" x14ac:dyDescent="0.3">
      <c r="B4" s="11" t="s">
        <v>41</v>
      </c>
      <c r="C4" s="11"/>
      <c r="D4" s="11"/>
      <c r="E4" s="11"/>
      <c r="F4" s="11"/>
      <c r="G4" s="11"/>
      <c r="H4" s="11"/>
      <c r="J4" s="12" t="s">
        <v>42</v>
      </c>
      <c r="K4" s="12"/>
      <c r="L4" s="12"/>
    </row>
    <row r="5" spans="2:12" ht="6" customHeight="1" x14ac:dyDescent="0.3">
      <c r="B5" s="9"/>
      <c r="C5" s="10"/>
      <c r="D5" s="10"/>
      <c r="E5" s="9"/>
      <c r="F5" s="9"/>
      <c r="G5" s="9"/>
      <c r="H5" s="9"/>
      <c r="J5" s="9"/>
      <c r="K5" s="9"/>
      <c r="L5" s="9"/>
    </row>
    <row r="6" spans="2:12" ht="19.5" thickBot="1" x14ac:dyDescent="0.35">
      <c r="C6" s="7" t="s">
        <v>0</v>
      </c>
      <c r="D6" s="7" t="s">
        <v>36</v>
      </c>
      <c r="E6" s="9"/>
      <c r="G6" s="7" t="s">
        <v>0</v>
      </c>
      <c r="H6" s="7" t="s">
        <v>36</v>
      </c>
      <c r="K6" s="7" t="s">
        <v>0</v>
      </c>
      <c r="L6" s="7" t="s">
        <v>36</v>
      </c>
    </row>
    <row r="7" spans="2:12" ht="18.75" x14ac:dyDescent="0.3">
      <c r="B7" s="37" t="s">
        <v>1</v>
      </c>
      <c r="C7" s="38">
        <v>2654633000</v>
      </c>
      <c r="D7" s="39">
        <v>3602483000</v>
      </c>
      <c r="E7" s="9"/>
      <c r="F7" s="37" t="s">
        <v>13</v>
      </c>
      <c r="G7" s="38">
        <v>2967849000</v>
      </c>
      <c r="H7" s="39">
        <v>3830814000</v>
      </c>
      <c r="J7" s="13" t="s">
        <v>25</v>
      </c>
      <c r="K7" s="14"/>
      <c r="L7" s="14">
        <v>24779408000</v>
      </c>
    </row>
    <row r="8" spans="2:12" ht="18.75" x14ac:dyDescent="0.3">
      <c r="B8" s="40" t="s">
        <v>2</v>
      </c>
      <c r="C8" s="35">
        <v>578435000</v>
      </c>
      <c r="D8" s="41">
        <v>980378000</v>
      </c>
      <c r="E8" s="9"/>
      <c r="F8" s="42" t="s">
        <v>14</v>
      </c>
      <c r="G8" s="36">
        <v>2625175000</v>
      </c>
      <c r="H8" s="43">
        <v>3376604000</v>
      </c>
      <c r="J8" s="15" t="s">
        <v>26</v>
      </c>
      <c r="K8" s="14"/>
      <c r="L8" s="14">
        <v>20553994000</v>
      </c>
    </row>
    <row r="9" spans="2:12" ht="18.75" x14ac:dyDescent="0.3">
      <c r="B9" s="42" t="s">
        <v>3</v>
      </c>
      <c r="C9" s="36">
        <v>645505000</v>
      </c>
      <c r="D9" s="43">
        <v>877380000</v>
      </c>
      <c r="E9" s="9"/>
      <c r="F9" s="40" t="s">
        <v>15</v>
      </c>
      <c r="G9" s="35">
        <v>192000</v>
      </c>
      <c r="H9" s="41">
        <v>141000</v>
      </c>
      <c r="J9" s="1" t="s">
        <v>27</v>
      </c>
      <c r="K9" s="5"/>
      <c r="L9" s="5">
        <v>4225414000</v>
      </c>
    </row>
    <row r="10" spans="2:12" x14ac:dyDescent="0.25">
      <c r="B10" s="40" t="s">
        <v>4</v>
      </c>
      <c r="C10" s="35">
        <v>51289000</v>
      </c>
      <c r="D10" s="41">
        <v>46465000</v>
      </c>
      <c r="E10" s="9"/>
      <c r="F10" s="40" t="s">
        <v>16</v>
      </c>
      <c r="G10" s="35">
        <v>49049000</v>
      </c>
      <c r="H10" s="41">
        <v>70614000</v>
      </c>
      <c r="J10" s="1" t="s">
        <v>28</v>
      </c>
      <c r="K10" s="5"/>
      <c r="L10" s="5">
        <v>3186435000</v>
      </c>
    </row>
    <row r="11" spans="2:12" ht="19.5" thickBot="1" x14ac:dyDescent="0.35">
      <c r="B11" s="42" t="s">
        <v>5</v>
      </c>
      <c r="C11" s="36">
        <v>1119020000</v>
      </c>
      <c r="D11" s="43">
        <v>1456249000</v>
      </c>
      <c r="E11" s="9"/>
      <c r="F11" s="44" t="s">
        <v>18</v>
      </c>
      <c r="G11" s="45">
        <v>54946000</v>
      </c>
      <c r="H11" s="46">
        <v>69383000</v>
      </c>
      <c r="J11" s="1" t="s">
        <v>29</v>
      </c>
      <c r="K11" s="5"/>
      <c r="L11" s="5">
        <v>1038979000</v>
      </c>
    </row>
    <row r="12" spans="2:12" ht="15.75" thickBot="1" x14ac:dyDescent="0.3">
      <c r="B12" s="44" t="s">
        <v>7</v>
      </c>
      <c r="C12" s="45">
        <v>21528000</v>
      </c>
      <c r="D12" s="46">
        <v>24992000</v>
      </c>
      <c r="E12" s="9"/>
      <c r="J12" s="1" t="s">
        <v>30</v>
      </c>
      <c r="K12" s="5"/>
      <c r="L12" s="5">
        <v>31605000</v>
      </c>
    </row>
    <row r="13" spans="2:12" x14ac:dyDescent="0.25">
      <c r="E13" s="9"/>
      <c r="F13" s="1" t="s">
        <v>19</v>
      </c>
      <c r="G13" s="5">
        <v>120111000</v>
      </c>
      <c r="H13" s="5">
        <v>236981000</v>
      </c>
      <c r="J13" s="1" t="s">
        <v>31</v>
      </c>
      <c r="K13" s="5"/>
      <c r="L13" s="5">
        <v>10907000</v>
      </c>
    </row>
    <row r="14" spans="2:12" x14ac:dyDescent="0.25">
      <c r="B14" s="1" t="s">
        <v>8</v>
      </c>
      <c r="C14" s="5">
        <v>2334504000</v>
      </c>
      <c r="D14" s="5">
        <v>3423192000</v>
      </c>
      <c r="E14" s="9"/>
      <c r="F14" s="2" t="s">
        <v>16</v>
      </c>
      <c r="G14" s="5">
        <v>77671000</v>
      </c>
      <c r="H14" s="5">
        <v>99142000</v>
      </c>
      <c r="J14" s="1" t="s">
        <v>32</v>
      </c>
      <c r="K14" s="5"/>
      <c r="L14" s="5">
        <v>1059677000</v>
      </c>
    </row>
    <row r="15" spans="2:12" x14ac:dyDescent="0.25">
      <c r="B15" s="2" t="s">
        <v>9</v>
      </c>
      <c r="C15" s="5">
        <v>4012000</v>
      </c>
      <c r="D15" s="5">
        <v>4463000</v>
      </c>
      <c r="E15" s="9"/>
      <c r="F15" s="2" t="s">
        <v>17</v>
      </c>
      <c r="G15" s="5">
        <v>42440000</v>
      </c>
      <c r="H15" s="5">
        <v>137839000</v>
      </c>
      <c r="J15" s="1" t="s">
        <v>33</v>
      </c>
      <c r="K15" s="5"/>
      <c r="L15" s="5">
        <v>1095853000</v>
      </c>
    </row>
    <row r="16" spans="2:12" x14ac:dyDescent="0.25">
      <c r="B16" s="2" t="s">
        <v>10</v>
      </c>
      <c r="C16" s="5">
        <v>2090824000</v>
      </c>
      <c r="D16" s="5">
        <v>3057725000</v>
      </c>
      <c r="E16" s="9"/>
      <c r="J16" s="1" t="s">
        <v>34</v>
      </c>
      <c r="K16" s="5"/>
      <c r="L16" s="5">
        <v>232852000</v>
      </c>
    </row>
    <row r="17" spans="2:12" x14ac:dyDescent="0.25">
      <c r="B17" s="2" t="s">
        <v>11</v>
      </c>
      <c r="C17" s="5">
        <v>7402000</v>
      </c>
      <c r="D17" s="5">
        <v>13193000</v>
      </c>
      <c r="E17" s="9"/>
      <c r="F17" s="3" t="s">
        <v>20</v>
      </c>
      <c r="G17" s="5">
        <v>1901177000</v>
      </c>
      <c r="H17" s="5">
        <v>2957880000</v>
      </c>
      <c r="J17" s="3" t="s">
        <v>35</v>
      </c>
      <c r="K17" s="5"/>
      <c r="L17" s="5">
        <v>863001000</v>
      </c>
    </row>
    <row r="18" spans="2:12" x14ac:dyDescent="0.25">
      <c r="B18" s="2" t="s">
        <v>6</v>
      </c>
      <c r="C18" s="5">
        <v>2725000</v>
      </c>
      <c r="D18" s="5">
        <v>2851000</v>
      </c>
      <c r="E18" s="9"/>
      <c r="F18" s="2" t="s">
        <v>21</v>
      </c>
      <c r="G18" s="5">
        <v>303600000</v>
      </c>
      <c r="H18" s="5">
        <v>303600000</v>
      </c>
    </row>
    <row r="19" spans="2:12" x14ac:dyDescent="0.25">
      <c r="B19" s="3"/>
      <c r="C19" s="5"/>
      <c r="D19" s="5"/>
      <c r="E19" s="9"/>
      <c r="F19" s="2" t="s">
        <v>22</v>
      </c>
      <c r="G19" s="5">
        <v>670859000</v>
      </c>
      <c r="H19" s="5">
        <v>863001000</v>
      </c>
    </row>
    <row r="20" spans="2:12" x14ac:dyDescent="0.25">
      <c r="E20" s="9"/>
      <c r="F20" s="2" t="s">
        <v>23</v>
      </c>
      <c r="G20" s="5">
        <v>468044000</v>
      </c>
      <c r="H20" s="5">
        <v>641326000</v>
      </c>
    </row>
    <row r="21" spans="2:12" x14ac:dyDescent="0.25">
      <c r="E21" s="9"/>
      <c r="F21" s="3" t="s">
        <v>24</v>
      </c>
      <c r="G21" s="5">
        <v>4989137000</v>
      </c>
      <c r="H21" s="5">
        <v>7025675000</v>
      </c>
    </row>
    <row r="22" spans="2:12" x14ac:dyDescent="0.25">
      <c r="B22" s="8" t="s">
        <v>12</v>
      </c>
      <c r="C22" s="5">
        <v>4989137000</v>
      </c>
      <c r="D22" s="5">
        <v>7025675000</v>
      </c>
      <c r="E22" s="9"/>
      <c r="F22" s="8" t="s">
        <v>40</v>
      </c>
      <c r="G22" s="5">
        <v>4989137000</v>
      </c>
      <c r="H22" s="5">
        <v>7025675000</v>
      </c>
    </row>
    <row r="25" spans="2:12" ht="18.75" x14ac:dyDescent="0.3">
      <c r="B25" s="31" t="s">
        <v>43</v>
      </c>
      <c r="C25" s="32"/>
      <c r="F25" s="27" t="s">
        <v>49</v>
      </c>
      <c r="G25" s="28"/>
    </row>
    <row r="26" spans="2:12" ht="23.25" x14ac:dyDescent="0.35">
      <c r="B26" s="33" t="s">
        <v>44</v>
      </c>
      <c r="C26" s="34">
        <f>L7/AVERAGE(C9:D9)</f>
        <v>32.542717276747751</v>
      </c>
      <c r="F26" s="29" t="s">
        <v>50</v>
      </c>
      <c r="G26" s="30">
        <f>I26/AVERAGE(G8:H8)</f>
        <v>6.9616768628101768</v>
      </c>
      <c r="I26" s="20">
        <f>L8-C11+D11</f>
        <v>20891223000</v>
      </c>
      <c r="J26" s="19" t="s">
        <v>52</v>
      </c>
      <c r="K26" s="17" t="s">
        <v>53</v>
      </c>
      <c r="L26" s="18"/>
    </row>
    <row r="27" spans="2:12" ht="23.25" x14ac:dyDescent="0.35">
      <c r="B27" s="33" t="s">
        <v>45</v>
      </c>
      <c r="C27" s="34">
        <f>360/C26</f>
        <v>11.062382926985181</v>
      </c>
      <c r="F27" s="29" t="s">
        <v>51</v>
      </c>
      <c r="G27" s="30">
        <f>360/G26</f>
        <v>51.711679110409186</v>
      </c>
      <c r="J27" s="19" t="s">
        <v>52</v>
      </c>
      <c r="K27" s="17" t="s">
        <v>54</v>
      </c>
      <c r="L27" s="18"/>
    </row>
    <row r="30" spans="2:12" ht="18.75" x14ac:dyDescent="0.3">
      <c r="B30" s="23" t="s">
        <v>46</v>
      </c>
      <c r="C30" s="24"/>
    </row>
    <row r="31" spans="2:12" ht="18.75" x14ac:dyDescent="0.3">
      <c r="B31" s="25" t="s">
        <v>47</v>
      </c>
      <c r="C31" s="26">
        <f>L8/AVERAGE(C11:D11)</f>
        <v>15.962599635222572</v>
      </c>
    </row>
    <row r="32" spans="2:12" ht="18.75" x14ac:dyDescent="0.3">
      <c r="B32" s="25" t="s">
        <v>48</v>
      </c>
      <c r="C32" s="26">
        <f>360/C31</f>
        <v>22.552717491306069</v>
      </c>
    </row>
    <row r="38" spans="4:6" ht="23.25" x14ac:dyDescent="0.35">
      <c r="D38" s="21" t="s">
        <v>55</v>
      </c>
      <c r="E38" s="21"/>
      <c r="F38" s="16" t="s">
        <v>56</v>
      </c>
    </row>
    <row r="39" spans="4:6" ht="23.25" x14ac:dyDescent="0.35">
      <c r="D39" s="21" t="s">
        <v>55</v>
      </c>
      <c r="E39" s="21"/>
      <c r="F39" s="22">
        <f>C32+C27-G27</f>
        <v>-18.096578692117937</v>
      </c>
    </row>
  </sheetData>
  <mergeCells count="9">
    <mergeCell ref="D38:E38"/>
    <mergeCell ref="D39:E39"/>
    <mergeCell ref="B4:H4"/>
    <mergeCell ref="J4:L4"/>
    <mergeCell ref="B25:C25"/>
    <mergeCell ref="B30:C30"/>
    <mergeCell ref="F25:G25"/>
    <mergeCell ref="K26:L26"/>
    <mergeCell ref="K27:L27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2018-12-04T18:45:49Z</dcterms:modified>
</cp:coreProperties>
</file>