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K37" i="1" l="1"/>
  <c r="K31" i="1"/>
  <c r="K27" i="1"/>
  <c r="E33" i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4" i="1"/>
  <c r="F34" i="1" s="1"/>
  <c r="E35" i="1"/>
  <c r="F35" i="1" s="1"/>
  <c r="E36" i="1"/>
  <c r="F36" i="1" s="1"/>
  <c r="E25" i="1"/>
  <c r="F2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4" i="1"/>
  <c r="K4" i="1" s="1"/>
  <c r="J5" i="1"/>
  <c r="K5" i="1" s="1"/>
  <c r="E5" i="1"/>
  <c r="F5" i="1" s="1"/>
  <c r="E6" i="1"/>
  <c r="F6" i="1" s="1"/>
  <c r="E7" i="1"/>
  <c r="F7" i="1" s="1"/>
  <c r="E8" i="1"/>
  <c r="F8" i="1" s="1"/>
  <c r="E9" i="1"/>
  <c r="F9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4" i="1"/>
  <c r="F4" i="1" s="1"/>
</calcChain>
</file>

<file path=xl/sharedStrings.xml><?xml version="1.0" encoding="utf-8"?>
<sst xmlns="http://schemas.openxmlformats.org/spreadsheetml/2006/main" count="66" uniqueCount="48">
  <si>
    <t>2016/12</t>
  </si>
  <si>
    <t>FROTO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</si>
  <si>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</si>
  <si>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</si>
  <si>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</si>
  <si>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</si>
  <si>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</si>
  <si>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</si>
  <si>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Diğer Cari/Dönen Varlıklar</t>
  </si>
  <si>
    <t>CARİ OLMAYAN / DURAN VARLIKLAR</t>
  </si>
  <si>
    <t>Maddi Varlıklar (net)</t>
  </si>
  <si>
    <t>Maddi Olmayan Varlıklar (net)</t>
  </si>
  <si>
    <t>TOPLAM VARLIKLAR</t>
  </si>
  <si>
    <t>KISA VADELİ YÜKÜMLÜLÜKLER</t>
  </si>
  <si>
    <t>Finansal Borçlar (net)</t>
  </si>
  <si>
    <t>Uzun Vadeli Finansal Borçların Kısa Vadeli Kısımları (net)</t>
  </si>
  <si>
    <t>Ticari Borçlar (net)</t>
  </si>
  <si>
    <t>Diğer Borçlar</t>
  </si>
  <si>
    <t>Borç Karşılıkları</t>
  </si>
  <si>
    <t>Diğer Yükümlülükler (net)</t>
  </si>
  <si>
    <t>UZUN VADELİ YÜKÜMLÜLÜKLER</t>
  </si>
  <si>
    <t>ÖZ SERMAYE (ANA ORTAKLIĞA AİT)</t>
  </si>
  <si>
    <t>Sermaye</t>
  </si>
  <si>
    <t>Kar Yedekleri</t>
  </si>
  <si>
    <t>Net Dönem Karı</t>
  </si>
  <si>
    <t>Geçmiş Yıl Karları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</si>
  <si>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</si>
  <si>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</si>
  <si>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</si>
  <si>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</si>
  <si>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</si>
  <si>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NET ESAS FAALİYET KARI/ZARARI</t>
  </si>
  <si>
    <t>DİĞER FAALİYETLERDEN GELİR VE KARLAR</t>
  </si>
  <si>
    <t>DİĞER FAALİYETLERDEN GİDER VE ZARARLAR (-)</t>
  </si>
  <si>
    <t>VERGİ ÖNCESİ KAR/ZARAR</t>
  </si>
  <si>
    <t>VERGİLER</t>
  </si>
  <si>
    <t>NET DÖNEM KARI/ZARARI</t>
  </si>
  <si>
    <t>2017/12</t>
  </si>
  <si>
    <t>FORD OTOSAN BİLANÇOSU</t>
  </si>
  <si>
    <t>FORD OTOSAN GELİR TABLOSU</t>
  </si>
  <si>
    <t>M</t>
  </si>
  <si>
    <t>N</t>
  </si>
  <si>
    <t>YATAY ANAL.</t>
  </si>
  <si>
    <t>FVÖK</t>
  </si>
  <si>
    <t>FİNANSMAN GİDERLERİ</t>
  </si>
  <si>
    <t>Faaliyet Kaldıracı</t>
  </si>
  <si>
    <t>Finansal Kaldıraç</t>
  </si>
  <si>
    <t>Bileşik (İşletme) Kaldıracı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</si>
</sst>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3" fillId="0" borderId="0" xfId="0" applyFont="1" applyAlignment="1"/>
    <xf numFmtId="164" fontId="0" fillId="0" borderId="0" xfId="0" applyNumberFormat="1"/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164" fontId="0" fillId="0" borderId="0" xfId="0" applyNumberFormat="1" applyBorder="1"/>
    <xf numFmtId="0" fontId="1" fillId="0" borderId="0" xfId="0" applyFont="1" applyBorder="1" applyAlignment="1"/>
    <xf numFmtId="0" fontId="4" fillId="0" borderId="0" xfId="0" applyFont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3" fontId="0" fillId="0" borderId="0" xfId="0" applyNumberForma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/>
    <xf numFmtId="167" fontId="5" fillId="0" borderId="1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3" fontId="5" fillId="0" borderId="1" xfId="0" applyNumberFormat="1" applyFont="1" applyBorder="1"/>
    <xf numFmtId="167" fontId="5" fillId="0" borderId="1" xfId="1" applyNumberFormat="1" applyFont="1" applyBorder="1"/>
    <xf numFmtId="3" fontId="5" fillId="0" borderId="0" xfId="0" applyNumberFormat="1" applyFont="1"/>
    <xf numFmtId="167" fontId="5" fillId="0" borderId="0" xfId="1" applyNumberFormat="1" applyFont="1"/>
    <xf numFmtId="167" fontId="5" fillId="0" borderId="0" xfId="1" applyNumberFormat="1" applyFont="1" applyBorder="1"/>
    <xf numFmtId="0" fontId="3" fillId="2" borderId="4" xfId="0" applyFont="1" applyFill="1" applyBorder="1" applyAlignment="1"/>
    <xf numFmtId="3" fontId="5" fillId="2" borderId="4" xfId="0" applyNumberFormat="1" applyFont="1" applyFill="1" applyBorder="1"/>
    <xf numFmtId="167" fontId="5" fillId="2" borderId="4" xfId="1" applyNumberFormat="1" applyFont="1" applyFill="1" applyBorder="1"/>
    <xf numFmtId="3" fontId="3" fillId="2" borderId="4" xfId="0" applyNumberFormat="1" applyFont="1" applyFill="1" applyBorder="1"/>
    <xf numFmtId="0" fontId="3" fillId="0" borderId="4" xfId="0" applyFont="1" applyBorder="1"/>
    <xf numFmtId="167" fontId="3" fillId="0" borderId="4" xfId="1" applyNumberFormat="1" applyFont="1" applyBorder="1"/>
  </cellXfs>
  <cellStyles count="2">
    <cellStyle name="Normal" xfId="0" builtinId="0"/>
    <cellStyle name="Yüzd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24</xdr:row>
      <xdr:rowOff>76200</xdr:rowOff>
    </xdr:from>
    <xdr:to>
      <xdr:col>6</xdr:col>
      <xdr:colOff>397329</xdr:colOff>
      <xdr:row>31</xdr:row>
      <xdr:rowOff>87085</xdr:rowOff>
    </xdr:to>
    <xdr:sp macro="" textlink="">
      <xdr:nvSpPr>
        <xdr:cNvPr id="2" name="Sağ Ayraç 1"/>
        <xdr:cNvSpPr/>
      </xdr:nvSpPr>
      <xdr:spPr>
        <a:xfrm>
          <a:off x="6651171" y="4963886"/>
          <a:ext cx="321129" cy="1420585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81643</xdr:colOff>
      <xdr:row>31</xdr:row>
      <xdr:rowOff>174172</xdr:rowOff>
    </xdr:from>
    <xdr:to>
      <xdr:col>6</xdr:col>
      <xdr:colOff>402772</xdr:colOff>
      <xdr:row>35</xdr:row>
      <xdr:rowOff>179614</xdr:rowOff>
    </xdr:to>
    <xdr:sp macro="" textlink="">
      <xdr:nvSpPr>
        <xdr:cNvPr id="3" name="Sağ Ayraç 2"/>
        <xdr:cNvSpPr/>
      </xdr:nvSpPr>
      <xdr:spPr>
        <a:xfrm>
          <a:off x="6656614" y="6471558"/>
          <a:ext cx="321129" cy="810985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2209800</xdr:colOff>
      <xdr:row>24</xdr:row>
      <xdr:rowOff>152400</xdr:rowOff>
    </xdr:from>
    <xdr:to>
      <xdr:col>6</xdr:col>
      <xdr:colOff>2530929</xdr:colOff>
      <xdr:row>35</xdr:row>
      <xdr:rowOff>179614</xdr:rowOff>
    </xdr:to>
    <xdr:sp macro="" textlink="">
      <xdr:nvSpPr>
        <xdr:cNvPr id="4" name="Sağ Ayraç 3"/>
        <xdr:cNvSpPr/>
      </xdr:nvSpPr>
      <xdr:spPr>
        <a:xfrm>
          <a:off x="8784771" y="5040086"/>
          <a:ext cx="321129" cy="2242457"/>
        </a:xfrm>
        <a:prstGeom prst="righ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6</xdr:col>
      <xdr:colOff>440872</xdr:colOff>
      <xdr:row>27</xdr:row>
      <xdr:rowOff>43543</xdr:rowOff>
    </xdr:from>
    <xdr:ext cx="1279070" cy="277585"/>
    <xdr:sp macro="" textlink="">
      <xdr:nvSpPr>
        <xdr:cNvPr id="5" name="Metin kutusu 4"/>
        <xdr:cNvSpPr txBox="1"/>
      </xdr:nvSpPr>
      <xdr:spPr>
        <a:xfrm>
          <a:off x="7015843" y="5535386"/>
          <a:ext cx="1279070" cy="277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/>
            <a:t>Faaliyet Kaldıracı</a:t>
          </a:r>
        </a:p>
      </xdr:txBody>
    </xdr:sp>
    <xdr:clientData/>
  </xdr:oneCellAnchor>
  <xdr:oneCellAnchor>
    <xdr:from>
      <xdr:col>6</xdr:col>
      <xdr:colOff>446315</xdr:colOff>
      <xdr:row>33</xdr:row>
      <xdr:rowOff>43543</xdr:rowOff>
    </xdr:from>
    <xdr:ext cx="1279070" cy="277585"/>
    <xdr:sp macro="" textlink="">
      <xdr:nvSpPr>
        <xdr:cNvPr id="6" name="Metin kutusu 5"/>
        <xdr:cNvSpPr txBox="1"/>
      </xdr:nvSpPr>
      <xdr:spPr>
        <a:xfrm>
          <a:off x="7021286" y="6743700"/>
          <a:ext cx="1279070" cy="277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/>
            <a:t>Finansal Kaldıraç</a:t>
          </a:r>
        </a:p>
      </xdr:txBody>
    </xdr:sp>
    <xdr:clientData/>
  </xdr:oneCellAnchor>
  <xdr:oneCellAnchor>
    <xdr:from>
      <xdr:col>6</xdr:col>
      <xdr:colOff>2574471</xdr:colOff>
      <xdr:row>29</xdr:row>
      <xdr:rowOff>130630</xdr:rowOff>
    </xdr:from>
    <xdr:ext cx="1714500" cy="277585"/>
    <xdr:sp macro="" textlink="">
      <xdr:nvSpPr>
        <xdr:cNvPr id="7" name="Metin kutusu 6"/>
        <xdr:cNvSpPr txBox="1"/>
      </xdr:nvSpPr>
      <xdr:spPr>
        <a:xfrm>
          <a:off x="9149442" y="6025244"/>
          <a:ext cx="1714500" cy="277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/>
            <a:t>Bileşik</a:t>
          </a:r>
          <a:r>
            <a:rPr lang="tr-TR" sz="1100" b="1" baseline="0"/>
            <a:t> (İşletme)</a:t>
          </a:r>
          <a:r>
            <a:rPr lang="tr-TR" sz="1100" b="1"/>
            <a:t> Kaldıracı</a:t>
          </a:r>
        </a:p>
      </xdr:txBody>
    </xdr:sp>
    <xdr:clientData/>
  </xdr:oneCellAnchor>
  <xdr:twoCellAnchor>
    <xdr:from>
      <xdr:col>6</xdr:col>
      <xdr:colOff>1548848</xdr:colOff>
      <xdr:row>26</xdr:row>
      <xdr:rowOff>74543</xdr:rowOff>
    </xdr:from>
    <xdr:to>
      <xdr:col>8</xdr:col>
      <xdr:colOff>695739</xdr:colOff>
      <xdr:row>27</xdr:row>
      <xdr:rowOff>173935</xdr:rowOff>
    </xdr:to>
    <xdr:cxnSp macro="">
      <xdr:nvCxnSpPr>
        <xdr:cNvPr id="9" name="Düz Ok Bağlayıcısı 8"/>
        <xdr:cNvCxnSpPr/>
      </xdr:nvCxnSpPr>
      <xdr:spPr>
        <a:xfrm flipV="1">
          <a:off x="8108674" y="5309152"/>
          <a:ext cx="3371022" cy="2981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1552161</xdr:colOff>
      <xdr:row>31</xdr:row>
      <xdr:rowOff>8282</xdr:rowOff>
    </xdr:from>
    <xdr:to>
      <xdr:col>9</xdr:col>
      <xdr:colOff>49695</xdr:colOff>
      <xdr:row>34</xdr:row>
      <xdr:rowOff>36443</xdr:rowOff>
    </xdr:to>
    <xdr:cxnSp macro="">
      <xdr:nvCxnSpPr>
        <xdr:cNvPr id="10" name="Düz Ok Bağlayıcısı 9"/>
        <xdr:cNvCxnSpPr/>
      </xdr:nvCxnSpPr>
      <xdr:spPr>
        <a:xfrm flipV="1">
          <a:off x="8111987" y="6236804"/>
          <a:ext cx="3500230" cy="62450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695739</xdr:colOff>
      <xdr:row>30</xdr:row>
      <xdr:rowOff>157370</xdr:rowOff>
    </xdr:from>
    <xdr:to>
      <xdr:col>9</xdr:col>
      <xdr:colOff>82826</xdr:colOff>
      <xdr:row>35</xdr:row>
      <xdr:rowOff>190500</xdr:rowOff>
    </xdr:to>
    <xdr:cxnSp macro="">
      <xdr:nvCxnSpPr>
        <xdr:cNvPr id="12" name="Düz Ok Bağlayıcısı 11"/>
        <xdr:cNvCxnSpPr/>
      </xdr:nvCxnSpPr>
      <xdr:spPr>
        <a:xfrm>
          <a:off x="10767391" y="6187109"/>
          <a:ext cx="877957" cy="102704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topLeftCell="A16" zoomScale="115" zoomScaleNormal="115" workbookViewId="0">
      <selection activeCell="K27" sqref="K27"/>
    </sheetView>
  </sheetViews>
  <sheetFormatPr defaultRowHeight="15" x14ac:dyDescent="0.25"/>
  <cols>
    <col min="1" max="1" width="2.42578125" customWidth="1"/>
    <col min="2" max="2" width="52.7109375" bestFit="1" customWidth="1"/>
    <col min="3" max="4" width="11.7109375" bestFit="1" customWidth="1"/>
    <col min="5" max="5" width="10.5703125" bestFit="1" customWidth="1"/>
    <col min="6" max="6" width="9.28515625" bestFit="1" customWidth="1"/>
    <col min="7" max="7" width="52.7109375" bestFit="1" customWidth="1"/>
    <col min="8" max="8" width="10.7109375" bestFit="1" customWidth="1"/>
    <col min="9" max="9" width="11.7109375" bestFit="1" customWidth="1"/>
    <col min="10" max="10" width="23.5703125" bestFit="1" customWidth="1"/>
    <col min="11" max="11" width="7.7109375" bestFit="1" customWidth="1"/>
  </cols>
  <sheetData>
    <row r="1" spans="2:11" ht="18.75" x14ac:dyDescent="0.3">
      <c r="B1" s="14" t="s">
        <v>38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15.75" x14ac:dyDescent="0.25">
      <c r="C2" t="s">
        <v>0</v>
      </c>
      <c r="D2" t="s">
        <v>37</v>
      </c>
      <c r="E2" s="18" t="s">
        <v>42</v>
      </c>
      <c r="F2" s="18"/>
      <c r="H2" t="s">
        <v>0</v>
      </c>
      <c r="I2" t="s">
        <v>37</v>
      </c>
      <c r="J2" s="18" t="s">
        <v>42</v>
      </c>
      <c r="K2" s="18"/>
    </row>
    <row r="3" spans="2:11" ht="15.75" x14ac:dyDescent="0.25">
      <c r="C3" s="4" t="s">
        <v>1</v>
      </c>
      <c r="D3" s="4" t="s">
        <v>1</v>
      </c>
      <c r="E3" s="19" t="s">
        <v>40</v>
      </c>
      <c r="F3" s="19" t="s">
        <v>41</v>
      </c>
      <c r="H3" s="4" t="s">
        <v>1</v>
      </c>
      <c r="I3" s="4" t="s">
        <v>1</v>
      </c>
      <c r="J3" s="19" t="s">
        <v>40</v>
      </c>
      <c r="K3" s="19" t="s">
        <v>41</v>
      </c>
    </row>
    <row r="4" spans="2:11" ht="15.75" x14ac:dyDescent="0.25">
      <c r="B4" s="5" t="s">
        <v>2</v>
      </c>
      <c r="C4" s="15">
        <v>4675977</v>
      </c>
      <c r="D4" s="15">
        <v>6827040</v>
      </c>
      <c r="E4" s="20">
        <f>D4-C4</f>
        <v>2151063</v>
      </c>
      <c r="F4" s="23">
        <f>E4/C4</f>
        <v>0.46002429011092227</v>
      </c>
      <c r="G4" s="7" t="s">
        <v>13</v>
      </c>
      <c r="H4" s="15">
        <v>4307860</v>
      </c>
      <c r="I4" s="15">
        <v>6049677</v>
      </c>
      <c r="J4" s="25">
        <f>I4-H4</f>
        <v>1741817</v>
      </c>
      <c r="K4" s="26">
        <f>J4/H4</f>
        <v>0.40433463483028698</v>
      </c>
    </row>
    <row r="5" spans="2:11" ht="15.75" x14ac:dyDescent="0.25">
      <c r="B5" s="2" t="s">
        <v>3</v>
      </c>
      <c r="C5" s="16">
        <v>1189033</v>
      </c>
      <c r="D5" s="16">
        <v>1805945</v>
      </c>
      <c r="E5" s="21">
        <f t="shared" ref="E5:E19" si="0">D5-C5</f>
        <v>616912</v>
      </c>
      <c r="F5" s="24">
        <f>E5/C5</f>
        <v>0.51883505335848545</v>
      </c>
      <c r="G5" s="8" t="s">
        <v>14</v>
      </c>
      <c r="H5" s="16">
        <v>771572</v>
      </c>
      <c r="I5" s="16">
        <v>1061621</v>
      </c>
      <c r="J5" s="27">
        <f>I5-H5</f>
        <v>290049</v>
      </c>
      <c r="K5" s="28">
        <f>J5/H5</f>
        <v>0.37591955125380394</v>
      </c>
    </row>
    <row r="6" spans="2:11" ht="15.75" x14ac:dyDescent="0.25">
      <c r="B6" s="2" t="s">
        <v>4</v>
      </c>
      <c r="C6" s="16">
        <v>2157720</v>
      </c>
      <c r="D6" s="16">
        <v>3357013</v>
      </c>
      <c r="E6" s="21">
        <f t="shared" si="0"/>
        <v>1199293</v>
      </c>
      <c r="F6" s="24">
        <f t="shared" ref="F6:F19" si="1">E6/C6</f>
        <v>0.55581493428248341</v>
      </c>
      <c r="G6" s="8" t="s">
        <v>15</v>
      </c>
      <c r="H6" s="16">
        <v>576703</v>
      </c>
      <c r="I6" s="16">
        <v>722259</v>
      </c>
      <c r="J6" s="27">
        <f t="shared" ref="J6:J19" si="2">I6-H6</f>
        <v>145556</v>
      </c>
      <c r="K6" s="28">
        <f t="shared" ref="K6:K19" si="3">J6/H6</f>
        <v>0.25239334631517435</v>
      </c>
    </row>
    <row r="7" spans="2:11" ht="15.75" x14ac:dyDescent="0.25">
      <c r="B7" s="2" t="s">
        <v>5</v>
      </c>
      <c r="C7" s="16">
        <v>504</v>
      </c>
      <c r="D7" s="16">
        <v>521</v>
      </c>
      <c r="E7" s="21">
        <f t="shared" si="0"/>
        <v>17</v>
      </c>
      <c r="F7" s="24">
        <f t="shared" si="1"/>
        <v>3.3730158730158728E-2</v>
      </c>
      <c r="G7" s="8" t="s">
        <v>16</v>
      </c>
      <c r="H7" s="16">
        <v>2617343</v>
      </c>
      <c r="I7" s="16">
        <v>3816949</v>
      </c>
      <c r="J7" s="27">
        <f t="shared" si="2"/>
        <v>1199606</v>
      </c>
      <c r="K7" s="28">
        <f t="shared" si="3"/>
        <v>0.45832968777878941</v>
      </c>
    </row>
    <row r="8" spans="2:11" ht="15.75" x14ac:dyDescent="0.25">
      <c r="B8" s="2" t="s">
        <v>6</v>
      </c>
      <c r="C8" s="16">
        <v>1054426</v>
      </c>
      <c r="D8" s="16">
        <v>1152490</v>
      </c>
      <c r="E8" s="21">
        <f t="shared" si="0"/>
        <v>98064</v>
      </c>
      <c r="F8" s="24">
        <f t="shared" si="1"/>
        <v>9.300225904899917E-2</v>
      </c>
      <c r="G8" s="8" t="s">
        <v>17</v>
      </c>
      <c r="H8" s="16">
        <v>94892</v>
      </c>
      <c r="I8" s="16">
        <v>87823</v>
      </c>
      <c r="J8" s="27">
        <f t="shared" si="2"/>
        <v>-7069</v>
      </c>
      <c r="K8" s="28">
        <f t="shared" si="3"/>
        <v>-7.4495215613539598E-2</v>
      </c>
    </row>
    <row r="9" spans="2:11" ht="15.75" x14ac:dyDescent="0.25">
      <c r="B9" s="2" t="s">
        <v>8</v>
      </c>
      <c r="C9" s="16">
        <v>213526</v>
      </c>
      <c r="D9" s="16">
        <v>404561</v>
      </c>
      <c r="E9" s="21">
        <f t="shared" si="0"/>
        <v>191035</v>
      </c>
      <c r="F9" s="24">
        <f t="shared" si="1"/>
        <v>0.89466856495227742</v>
      </c>
      <c r="G9" s="8" t="s">
        <v>18</v>
      </c>
      <c r="H9" s="16">
        <v>136240</v>
      </c>
      <c r="I9" s="16">
        <v>159614</v>
      </c>
      <c r="J9" s="27">
        <f t="shared" si="2"/>
        <v>23374</v>
      </c>
      <c r="K9" s="28">
        <f t="shared" si="3"/>
        <v>0.17156488549618321</v>
      </c>
    </row>
    <row r="10" spans="2:11" ht="15.75" x14ac:dyDescent="0.25">
      <c r="C10" s="16"/>
      <c r="D10" s="16"/>
      <c r="E10" s="22"/>
      <c r="F10" s="24"/>
      <c r="G10" s="9" t="s">
        <v>20</v>
      </c>
      <c r="H10" s="16">
        <v>1814673</v>
      </c>
      <c r="I10" s="16">
        <v>2266204</v>
      </c>
      <c r="J10" s="27">
        <f>I10-H10</f>
        <v>451531</v>
      </c>
      <c r="K10" s="28">
        <f>J10/H10</f>
        <v>0.24882223959909031</v>
      </c>
    </row>
    <row r="11" spans="2:11" ht="15.75" x14ac:dyDescent="0.25">
      <c r="C11" s="16"/>
      <c r="D11" s="16"/>
      <c r="E11" s="22"/>
      <c r="F11" s="24"/>
      <c r="G11" s="8" t="s">
        <v>14</v>
      </c>
      <c r="H11" s="16">
        <v>1503855</v>
      </c>
      <c r="I11" s="16">
        <v>1820167</v>
      </c>
      <c r="J11" s="27">
        <f>I11-H11</f>
        <v>316312</v>
      </c>
      <c r="K11" s="28">
        <f>J11/H11</f>
        <v>0.21033410800908331</v>
      </c>
    </row>
    <row r="12" spans="2:11" ht="15.75" x14ac:dyDescent="0.25">
      <c r="C12" s="16"/>
      <c r="D12" s="16"/>
      <c r="E12" s="22"/>
      <c r="F12" s="24"/>
      <c r="G12" s="8" t="s">
        <v>18</v>
      </c>
      <c r="H12" s="16">
        <v>230441</v>
      </c>
      <c r="I12" s="16">
        <v>322769</v>
      </c>
      <c r="J12" s="27">
        <f>I12-H12</f>
        <v>92328</v>
      </c>
      <c r="K12" s="28">
        <f>J12/H12</f>
        <v>0.4006578690424013</v>
      </c>
    </row>
    <row r="13" spans="2:11" ht="15.75" x14ac:dyDescent="0.25">
      <c r="C13" s="16"/>
      <c r="D13" s="16"/>
      <c r="E13" s="22"/>
      <c r="F13" s="24"/>
      <c r="G13" s="8" t="s">
        <v>19</v>
      </c>
      <c r="H13" s="16">
        <v>75620</v>
      </c>
      <c r="I13" s="16">
        <v>115631</v>
      </c>
      <c r="J13" s="27">
        <f>I13-H13</f>
        <v>40011</v>
      </c>
      <c r="K13" s="28">
        <f>J13/H13</f>
        <v>0.5291060565987834</v>
      </c>
    </row>
    <row r="14" spans="2:11" ht="15.75" x14ac:dyDescent="0.25">
      <c r="B14" s="1" t="s">
        <v>9</v>
      </c>
      <c r="C14" s="16">
        <v>4610175</v>
      </c>
      <c r="D14" s="16">
        <v>5184700</v>
      </c>
      <c r="E14" s="21">
        <f t="shared" si="0"/>
        <v>574525</v>
      </c>
      <c r="F14" s="24">
        <f t="shared" si="1"/>
        <v>0.12462108271377985</v>
      </c>
      <c r="G14" s="10" t="s">
        <v>21</v>
      </c>
      <c r="H14" s="16">
        <v>3163619</v>
      </c>
      <c r="I14" s="16">
        <v>3695859</v>
      </c>
      <c r="J14" s="27">
        <f t="shared" si="2"/>
        <v>532240</v>
      </c>
      <c r="K14" s="28">
        <f t="shared" si="3"/>
        <v>0.16823770498280607</v>
      </c>
    </row>
    <row r="15" spans="2:11" ht="15.75" x14ac:dyDescent="0.25">
      <c r="B15" s="2" t="s">
        <v>4</v>
      </c>
      <c r="C15" s="16">
        <v>1464</v>
      </c>
      <c r="D15" s="16">
        <v>3002</v>
      </c>
      <c r="E15" s="21">
        <f t="shared" si="0"/>
        <v>1538</v>
      </c>
      <c r="F15" s="24">
        <f t="shared" si="1"/>
        <v>1.0505464480874316</v>
      </c>
      <c r="G15" s="8" t="s">
        <v>22</v>
      </c>
      <c r="H15" s="16">
        <v>350910</v>
      </c>
      <c r="I15" s="16">
        <v>350910</v>
      </c>
      <c r="J15" s="27">
        <f t="shared" si="2"/>
        <v>0</v>
      </c>
      <c r="K15" s="28">
        <f t="shared" si="3"/>
        <v>0</v>
      </c>
    </row>
    <row r="16" spans="2:11" ht="15.75" x14ac:dyDescent="0.25">
      <c r="B16" s="2" t="s">
        <v>10</v>
      </c>
      <c r="C16" s="16">
        <v>3302745</v>
      </c>
      <c r="D16" s="16">
        <v>3536220</v>
      </c>
      <c r="E16" s="21">
        <f t="shared" si="0"/>
        <v>233475</v>
      </c>
      <c r="F16" s="24">
        <f t="shared" si="1"/>
        <v>7.0691197776395084E-2</v>
      </c>
      <c r="G16" s="8" t="s">
        <v>23</v>
      </c>
      <c r="H16" s="16">
        <v>-336189</v>
      </c>
      <c r="I16" s="16">
        <v>-503120</v>
      </c>
      <c r="J16" s="27">
        <f t="shared" si="2"/>
        <v>-166931</v>
      </c>
      <c r="K16" s="28">
        <f t="shared" si="3"/>
        <v>0.49653914910957825</v>
      </c>
    </row>
    <row r="17" spans="2:11" ht="15.75" x14ac:dyDescent="0.25">
      <c r="B17" s="2" t="s">
        <v>11</v>
      </c>
      <c r="C17" s="16">
        <v>552563</v>
      </c>
      <c r="D17" s="16">
        <v>690337</v>
      </c>
      <c r="E17" s="21">
        <f t="shared" si="0"/>
        <v>137774</v>
      </c>
      <c r="F17" s="24">
        <f t="shared" si="1"/>
        <v>0.24933627477771766</v>
      </c>
      <c r="G17" s="8" t="s">
        <v>24</v>
      </c>
      <c r="H17" s="16">
        <v>955308</v>
      </c>
      <c r="I17" s="16">
        <v>1489983</v>
      </c>
      <c r="J17" s="27">
        <f t="shared" si="2"/>
        <v>534675</v>
      </c>
      <c r="K17" s="28">
        <f t="shared" si="3"/>
        <v>0.5596886030473941</v>
      </c>
    </row>
    <row r="18" spans="2:11" ht="15.75" x14ac:dyDescent="0.25">
      <c r="B18" s="2" t="s">
        <v>7</v>
      </c>
      <c r="C18" s="16">
        <v>556314</v>
      </c>
      <c r="D18" s="16">
        <v>626443</v>
      </c>
      <c r="E18" s="21">
        <f t="shared" si="0"/>
        <v>70129</v>
      </c>
      <c r="F18" s="24">
        <f t="shared" si="1"/>
        <v>0.1260601027477288</v>
      </c>
      <c r="G18" s="8" t="s">
        <v>25</v>
      </c>
      <c r="H18" s="16">
        <v>1878584</v>
      </c>
      <c r="I18" s="16">
        <v>2074147</v>
      </c>
      <c r="J18" s="27">
        <f t="shared" si="2"/>
        <v>195563</v>
      </c>
      <c r="K18" s="28">
        <f t="shared" si="3"/>
        <v>0.10410128053895913</v>
      </c>
    </row>
    <row r="19" spans="2:11" ht="15.75" x14ac:dyDescent="0.25">
      <c r="B19" s="3" t="s">
        <v>12</v>
      </c>
      <c r="C19" s="16">
        <v>9286152</v>
      </c>
      <c r="D19" s="16">
        <v>12011740</v>
      </c>
      <c r="E19" s="21">
        <f t="shared" si="0"/>
        <v>2725588</v>
      </c>
      <c r="F19" s="24">
        <f t="shared" si="1"/>
        <v>0.29351102588025696</v>
      </c>
      <c r="G19" s="10" t="s">
        <v>26</v>
      </c>
      <c r="H19" s="16">
        <v>9286152</v>
      </c>
      <c r="I19" s="16">
        <v>12011740</v>
      </c>
      <c r="J19" s="27">
        <f t="shared" si="2"/>
        <v>2725588</v>
      </c>
      <c r="K19" s="28">
        <f t="shared" si="3"/>
        <v>0.29351102588025696</v>
      </c>
    </row>
    <row r="22" spans="2:11" ht="18.75" x14ac:dyDescent="0.3">
      <c r="B22" s="14" t="s">
        <v>39</v>
      </c>
      <c r="C22" s="14"/>
      <c r="D22" s="14"/>
      <c r="E22" s="14"/>
      <c r="F22" s="14"/>
    </row>
    <row r="23" spans="2:11" ht="15.75" x14ac:dyDescent="0.25">
      <c r="B23" s="6"/>
      <c r="C23" s="6" t="s">
        <v>0</v>
      </c>
      <c r="D23" s="6" t="s">
        <v>37</v>
      </c>
      <c r="E23" s="18" t="s">
        <v>42</v>
      </c>
      <c r="F23" s="18"/>
    </row>
    <row r="24" spans="2:11" ht="15.75" x14ac:dyDescent="0.25">
      <c r="B24" s="11"/>
      <c r="C24" s="12" t="s">
        <v>1</v>
      </c>
      <c r="D24" s="12" t="s">
        <v>1</v>
      </c>
      <c r="E24" s="19" t="s">
        <v>40</v>
      </c>
      <c r="F24" s="19" t="s">
        <v>41</v>
      </c>
    </row>
    <row r="25" spans="2:11" ht="15.75" x14ac:dyDescent="0.25">
      <c r="B25" s="30" t="s">
        <v>27</v>
      </c>
      <c r="C25" s="33">
        <v>18289107</v>
      </c>
      <c r="D25" s="33">
        <v>25341290</v>
      </c>
      <c r="E25" s="31">
        <f>D25-C25</f>
        <v>7052183</v>
      </c>
      <c r="F25" s="32">
        <f>E25/C25</f>
        <v>0.38559471493058683</v>
      </c>
    </row>
    <row r="26" spans="2:11" ht="15.75" x14ac:dyDescent="0.25">
      <c r="B26" s="13" t="s">
        <v>28</v>
      </c>
      <c r="C26" s="17">
        <v>16203045</v>
      </c>
      <c r="D26" s="17">
        <v>22704095</v>
      </c>
      <c r="E26" s="22">
        <f t="shared" ref="E26:E36" si="4">D26-C26</f>
        <v>6501050</v>
      </c>
      <c r="F26" s="29">
        <f t="shared" ref="F26:F36" si="5">E26/C26</f>
        <v>0.40122396747031192</v>
      </c>
    </row>
    <row r="27" spans="2:11" ht="15.75" x14ac:dyDescent="0.25">
      <c r="B27" s="13" t="s">
        <v>29</v>
      </c>
      <c r="C27" s="17">
        <v>2086062</v>
      </c>
      <c r="D27" s="17">
        <v>2637195</v>
      </c>
      <c r="E27" s="22">
        <f t="shared" si="4"/>
        <v>551133</v>
      </c>
      <c r="F27" s="29">
        <f t="shared" si="5"/>
        <v>0.26419780428386119</v>
      </c>
      <c r="J27" s="34" t="s">
        <v>45</v>
      </c>
      <c r="K27" s="35">
        <f>F32/F25</f>
        <v>1.3938913511934152</v>
      </c>
    </row>
    <row r="28" spans="2:11" ht="15.75" x14ac:dyDescent="0.25">
      <c r="B28" s="13" t="s">
        <v>30</v>
      </c>
      <c r="C28" s="17">
        <v>1057148</v>
      </c>
      <c r="D28" s="17">
        <v>1110975</v>
      </c>
      <c r="E28" s="22">
        <f t="shared" si="4"/>
        <v>53827</v>
      </c>
      <c r="F28" s="29">
        <f t="shared" si="5"/>
        <v>5.0917184727209436E-2</v>
      </c>
    </row>
    <row r="29" spans="2:11" ht="15.75" x14ac:dyDescent="0.25">
      <c r="B29" s="13" t="s">
        <v>31</v>
      </c>
      <c r="C29" s="17">
        <v>1028914</v>
      </c>
      <c r="D29" s="17">
        <v>1526220</v>
      </c>
      <c r="E29" s="22">
        <f t="shared" si="4"/>
        <v>497306</v>
      </c>
      <c r="F29" s="29">
        <f t="shared" si="5"/>
        <v>0.48333096838025336</v>
      </c>
    </row>
    <row r="30" spans="2:11" ht="15.75" x14ac:dyDescent="0.25">
      <c r="B30" s="13" t="s">
        <v>32</v>
      </c>
      <c r="C30" s="17">
        <v>281426</v>
      </c>
      <c r="D30" s="17">
        <v>460462</v>
      </c>
      <c r="E30" s="22">
        <f t="shared" si="4"/>
        <v>179036</v>
      </c>
      <c r="F30" s="29">
        <f t="shared" si="5"/>
        <v>0.63617434067925493</v>
      </c>
    </row>
    <row r="31" spans="2:11" ht="15.75" x14ac:dyDescent="0.25">
      <c r="B31" s="13" t="s">
        <v>33</v>
      </c>
      <c r="C31" s="17">
        <v>199316</v>
      </c>
      <c r="D31" s="17">
        <v>278508</v>
      </c>
      <c r="E31" s="22">
        <f t="shared" si="4"/>
        <v>79192</v>
      </c>
      <c r="F31" s="29">
        <f t="shared" si="5"/>
        <v>0.3973188303999679</v>
      </c>
      <c r="J31" s="34" t="s">
        <v>46</v>
      </c>
      <c r="K31" s="35">
        <f>F36/F32</f>
        <v>1.0413254132330705</v>
      </c>
    </row>
    <row r="32" spans="2:11" ht="15.75" x14ac:dyDescent="0.25">
      <c r="B32" s="30" t="s">
        <v>43</v>
      </c>
      <c r="C32" s="33">
        <v>1111024</v>
      </c>
      <c r="D32" s="33">
        <v>1708174</v>
      </c>
      <c r="E32" s="31">
        <f t="shared" si="4"/>
        <v>597150</v>
      </c>
      <c r="F32" s="32">
        <f t="shared" si="5"/>
        <v>0.53747713820763543</v>
      </c>
    </row>
    <row r="33" spans="2:11" ht="15.75" x14ac:dyDescent="0.25">
      <c r="B33" s="13" t="s">
        <v>44</v>
      </c>
      <c r="C33" s="17">
        <v>0</v>
      </c>
      <c r="D33" s="17">
        <v>0</v>
      </c>
      <c r="E33" s="22">
        <f t="shared" si="4"/>
        <v>0</v>
      </c>
      <c r="F33" s="29">
        <v>0</v>
      </c>
    </row>
    <row r="34" spans="2:11" ht="15.75" x14ac:dyDescent="0.25">
      <c r="B34" s="13" t="s">
        <v>34</v>
      </c>
      <c r="C34" s="17">
        <v>970171</v>
      </c>
      <c r="D34" s="17">
        <v>1481161</v>
      </c>
      <c r="E34" s="22">
        <f t="shared" si="4"/>
        <v>510990</v>
      </c>
      <c r="F34" s="29">
        <f t="shared" si="5"/>
        <v>0.5267009630261057</v>
      </c>
    </row>
    <row r="35" spans="2:11" ht="15.75" x14ac:dyDescent="0.25">
      <c r="B35" s="13" t="s">
        <v>35</v>
      </c>
      <c r="C35" s="17">
        <v>14863</v>
      </c>
      <c r="D35" s="17">
        <v>-8822</v>
      </c>
      <c r="E35" s="22">
        <f t="shared" si="4"/>
        <v>-23685</v>
      </c>
      <c r="F35" s="29">
        <f t="shared" si="5"/>
        <v>-1.5935544641054968</v>
      </c>
    </row>
    <row r="36" spans="2:11" ht="15.75" x14ac:dyDescent="0.25">
      <c r="B36" s="30" t="s">
        <v>36</v>
      </c>
      <c r="C36" s="33">
        <v>955308</v>
      </c>
      <c r="D36" s="33">
        <v>1489983</v>
      </c>
      <c r="E36" s="31">
        <f t="shared" si="4"/>
        <v>534675</v>
      </c>
      <c r="F36" s="32">
        <f t="shared" si="5"/>
        <v>0.5596886030473941</v>
      </c>
    </row>
    <row r="37" spans="2:11" x14ac:dyDescent="0.25">
      <c r="J37" s="34" t="s">
        <v>47</v>
      </c>
      <c r="K37" s="35">
        <f>F36/F25</f>
        <v>1.4514944872834861</v>
      </c>
    </row>
  </sheetData>
  <mergeCells count="5">
    <mergeCell ref="B1:K1"/>
    <mergeCell ref="B22:F22"/>
    <mergeCell ref="E2:F2"/>
    <mergeCell ref="J2:K2"/>
    <mergeCell ref="E23:F2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2019-02-25T17:30:30Z</dcterms:modified>
</cp:coreProperties>
</file>