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"/>
  </bookViews>
  <sheets>
    <sheet name="TEKİL MENKUL KIYMET" sheetId="1" r:id="rId1"/>
    <sheet name="PORTFÖY" sheetId="4" r:id="rId2"/>
  </sheets>
  <calcPr calcId="145621"/>
</workbook>
</file>

<file path=xl/calcChain.xml><?xml version="1.0" encoding="utf-8"?>
<calcChain xmlns="http://schemas.openxmlformats.org/spreadsheetml/2006/main">
  <c r="S260" i="4" l="1"/>
  <c r="S261" i="4"/>
  <c r="S262" i="4"/>
  <c r="S263" i="4"/>
  <c r="S264" i="4"/>
  <c r="S265" i="4"/>
  <c r="S266" i="4"/>
  <c r="S267" i="4"/>
  <c r="S268" i="4"/>
  <c r="S269" i="4"/>
  <c r="S270" i="4"/>
  <c r="S271" i="4"/>
  <c r="S272" i="4"/>
  <c r="S273" i="4"/>
  <c r="S274" i="4"/>
  <c r="S275" i="4"/>
  <c r="S276" i="4"/>
  <c r="S277" i="4"/>
  <c r="S278" i="4"/>
  <c r="S279" i="4"/>
  <c r="S280" i="4"/>
  <c r="S281" i="4"/>
  <c r="S282" i="4"/>
  <c r="S283" i="4"/>
  <c r="S284" i="4"/>
  <c r="S285" i="4"/>
  <c r="S286" i="4"/>
  <c r="S287" i="4"/>
  <c r="S288" i="4"/>
  <c r="S289" i="4"/>
  <c r="S290" i="4"/>
  <c r="S291" i="4"/>
  <c r="S292" i="4"/>
  <c r="S293" i="4"/>
  <c r="S294" i="4"/>
  <c r="S295" i="4"/>
  <c r="S296" i="4"/>
  <c r="S297" i="4"/>
  <c r="S298" i="4"/>
  <c r="S299" i="4"/>
  <c r="S300" i="4"/>
  <c r="S301" i="4"/>
  <c r="S302" i="4"/>
  <c r="S303" i="4"/>
  <c r="S304" i="4"/>
  <c r="S305" i="4"/>
  <c r="S306" i="4"/>
  <c r="S307" i="4"/>
  <c r="S308" i="4"/>
  <c r="S309" i="4"/>
  <c r="S310" i="4"/>
  <c r="S311" i="4"/>
  <c r="S312" i="4"/>
  <c r="S313" i="4"/>
  <c r="S314" i="4"/>
  <c r="S315" i="4"/>
  <c r="S316" i="4"/>
  <c r="S317" i="4"/>
  <c r="S318" i="4"/>
  <c r="S319" i="4"/>
  <c r="S320" i="4"/>
  <c r="S321" i="4"/>
  <c r="S322" i="4"/>
  <c r="S323" i="4"/>
  <c r="S324" i="4"/>
  <c r="S325" i="4"/>
  <c r="S326" i="4"/>
  <c r="S327" i="4"/>
  <c r="S328" i="4"/>
  <c r="S329" i="4"/>
  <c r="S330" i="4"/>
  <c r="S331" i="4"/>
  <c r="S332" i="4"/>
  <c r="S333" i="4"/>
  <c r="S334" i="4"/>
  <c r="S335" i="4"/>
  <c r="S336" i="4"/>
  <c r="S337" i="4"/>
  <c r="S338" i="4"/>
  <c r="S339" i="4"/>
  <c r="S340" i="4"/>
  <c r="S341" i="4"/>
  <c r="S342" i="4"/>
  <c r="S343" i="4"/>
  <c r="S344" i="4"/>
  <c r="S345" i="4"/>
  <c r="S346" i="4"/>
  <c r="S347" i="4"/>
  <c r="S348" i="4"/>
  <c r="S349" i="4"/>
  <c r="S350" i="4"/>
  <c r="S351" i="4"/>
  <c r="S352" i="4"/>
  <c r="S353" i="4"/>
  <c r="S354" i="4"/>
  <c r="S355" i="4"/>
  <c r="S356" i="4"/>
  <c r="S357" i="4"/>
  <c r="S358" i="4"/>
  <c r="S359" i="4"/>
  <c r="S259" i="4"/>
  <c r="R260" i="4"/>
  <c r="R261" i="4"/>
  <c r="R262" i="4"/>
  <c r="R263" i="4"/>
  <c r="R264" i="4"/>
  <c r="R265" i="4"/>
  <c r="R266" i="4"/>
  <c r="R267" i="4"/>
  <c r="R268" i="4"/>
  <c r="R269" i="4"/>
  <c r="R270" i="4"/>
  <c r="R271" i="4"/>
  <c r="R272" i="4"/>
  <c r="R273" i="4"/>
  <c r="R274" i="4"/>
  <c r="R275" i="4"/>
  <c r="R276" i="4"/>
  <c r="R277" i="4"/>
  <c r="R278" i="4"/>
  <c r="R279" i="4"/>
  <c r="R280" i="4"/>
  <c r="R281" i="4"/>
  <c r="R282" i="4"/>
  <c r="R283" i="4"/>
  <c r="R284" i="4"/>
  <c r="R285" i="4"/>
  <c r="R286" i="4"/>
  <c r="R287" i="4"/>
  <c r="R288" i="4"/>
  <c r="R289" i="4"/>
  <c r="R290" i="4"/>
  <c r="R291" i="4"/>
  <c r="R292" i="4"/>
  <c r="R293" i="4"/>
  <c r="R294" i="4"/>
  <c r="R295" i="4"/>
  <c r="R296" i="4"/>
  <c r="R297" i="4"/>
  <c r="R298" i="4"/>
  <c r="R299" i="4"/>
  <c r="R300" i="4"/>
  <c r="R301" i="4"/>
  <c r="R302" i="4"/>
  <c r="R303" i="4"/>
  <c r="R304" i="4"/>
  <c r="R305" i="4"/>
  <c r="R306" i="4"/>
  <c r="R307" i="4"/>
  <c r="R308" i="4"/>
  <c r="R309" i="4"/>
  <c r="R310" i="4"/>
  <c r="R311" i="4"/>
  <c r="R312" i="4"/>
  <c r="R313" i="4"/>
  <c r="R314" i="4"/>
  <c r="R315" i="4"/>
  <c r="R316" i="4"/>
  <c r="R317" i="4"/>
  <c r="R318" i="4"/>
  <c r="R319" i="4"/>
  <c r="R320" i="4"/>
  <c r="R321" i="4"/>
  <c r="R322" i="4"/>
  <c r="R323" i="4"/>
  <c r="R324" i="4"/>
  <c r="R325" i="4"/>
  <c r="R326" i="4"/>
  <c r="R327" i="4"/>
  <c r="R328" i="4"/>
  <c r="R329" i="4"/>
  <c r="R330" i="4"/>
  <c r="R331" i="4"/>
  <c r="R332" i="4"/>
  <c r="R333" i="4"/>
  <c r="R334" i="4"/>
  <c r="R335" i="4"/>
  <c r="R336" i="4"/>
  <c r="R337" i="4"/>
  <c r="R338" i="4"/>
  <c r="R339" i="4"/>
  <c r="R340" i="4"/>
  <c r="R341" i="4"/>
  <c r="R342" i="4"/>
  <c r="R343" i="4"/>
  <c r="R344" i="4"/>
  <c r="R345" i="4"/>
  <c r="R346" i="4"/>
  <c r="R347" i="4"/>
  <c r="R348" i="4"/>
  <c r="R349" i="4"/>
  <c r="R350" i="4"/>
  <c r="R351" i="4"/>
  <c r="R352" i="4"/>
  <c r="R353" i="4"/>
  <c r="R354" i="4"/>
  <c r="R355" i="4"/>
  <c r="R356" i="4"/>
  <c r="R357" i="4"/>
  <c r="R358" i="4"/>
  <c r="R359" i="4"/>
  <c r="R259" i="4"/>
  <c r="E4" i="4"/>
  <c r="F4" i="4"/>
  <c r="E5" i="4"/>
  <c r="F5" i="4"/>
  <c r="E6" i="4"/>
  <c r="F6" i="4"/>
  <c r="E7" i="4"/>
  <c r="F7" i="4"/>
  <c r="E8" i="4"/>
  <c r="F8" i="4"/>
  <c r="E9" i="4"/>
  <c r="F9" i="4"/>
  <c r="E10" i="4"/>
  <c r="F10" i="4"/>
  <c r="E11" i="4"/>
  <c r="F11" i="4"/>
  <c r="E12" i="4"/>
  <c r="F12" i="4"/>
  <c r="E13" i="4"/>
  <c r="F13" i="4"/>
  <c r="E14" i="4"/>
  <c r="F14" i="4"/>
  <c r="E15" i="4"/>
  <c r="F15" i="4"/>
  <c r="E16" i="4"/>
  <c r="F16" i="4"/>
  <c r="E17" i="4"/>
  <c r="F17" i="4"/>
  <c r="E18" i="4"/>
  <c r="F18" i="4"/>
  <c r="E19" i="4"/>
  <c r="F19" i="4"/>
  <c r="E20" i="4"/>
  <c r="F20" i="4"/>
  <c r="E21" i="4"/>
  <c r="F21" i="4"/>
  <c r="E22" i="4"/>
  <c r="F22" i="4"/>
  <c r="E23" i="4"/>
  <c r="F23" i="4"/>
  <c r="E24" i="4"/>
  <c r="F24" i="4"/>
  <c r="E25" i="4"/>
  <c r="F25" i="4"/>
  <c r="E26" i="4"/>
  <c r="F26" i="4"/>
  <c r="E27" i="4"/>
  <c r="F27" i="4"/>
  <c r="E28" i="4"/>
  <c r="F28" i="4"/>
  <c r="E29" i="4"/>
  <c r="F29" i="4"/>
  <c r="E30" i="4"/>
  <c r="F30" i="4"/>
  <c r="E31" i="4"/>
  <c r="F31" i="4"/>
  <c r="E32" i="4"/>
  <c r="F32" i="4"/>
  <c r="E33" i="4"/>
  <c r="F33" i="4"/>
  <c r="E34" i="4"/>
  <c r="F34" i="4"/>
  <c r="E35" i="4"/>
  <c r="F35" i="4"/>
  <c r="E36" i="4"/>
  <c r="F36" i="4"/>
  <c r="E37" i="4"/>
  <c r="F37" i="4"/>
  <c r="E38" i="4"/>
  <c r="F38" i="4"/>
  <c r="E39" i="4"/>
  <c r="F39" i="4"/>
  <c r="E40" i="4"/>
  <c r="F40" i="4"/>
  <c r="E41" i="4"/>
  <c r="F41" i="4"/>
  <c r="E42" i="4"/>
  <c r="F42" i="4"/>
  <c r="E43" i="4"/>
  <c r="F43" i="4"/>
  <c r="E44" i="4"/>
  <c r="F44" i="4"/>
  <c r="E45" i="4"/>
  <c r="F45" i="4"/>
  <c r="E46" i="4"/>
  <c r="F46" i="4"/>
  <c r="E47" i="4"/>
  <c r="F47" i="4"/>
  <c r="E48" i="4"/>
  <c r="F48" i="4"/>
  <c r="E49" i="4"/>
  <c r="F49" i="4"/>
  <c r="E50" i="4"/>
  <c r="F50" i="4"/>
  <c r="E51" i="4"/>
  <c r="F51" i="4"/>
  <c r="E52" i="4"/>
  <c r="F52" i="4"/>
  <c r="E53" i="4"/>
  <c r="F53" i="4"/>
  <c r="E54" i="4"/>
  <c r="F54" i="4"/>
  <c r="E55" i="4"/>
  <c r="F55" i="4"/>
  <c r="E56" i="4"/>
  <c r="F56" i="4"/>
  <c r="E57" i="4"/>
  <c r="F57" i="4"/>
  <c r="E58" i="4"/>
  <c r="F58" i="4"/>
  <c r="E59" i="4"/>
  <c r="F59" i="4"/>
  <c r="E60" i="4"/>
  <c r="F60" i="4"/>
  <c r="E61" i="4"/>
  <c r="F61" i="4"/>
  <c r="E62" i="4"/>
  <c r="F62" i="4"/>
  <c r="E63" i="4"/>
  <c r="F63" i="4"/>
  <c r="E64" i="4"/>
  <c r="F64" i="4"/>
  <c r="E65" i="4"/>
  <c r="F65" i="4"/>
  <c r="E66" i="4"/>
  <c r="F66" i="4"/>
  <c r="E67" i="4"/>
  <c r="F67" i="4"/>
  <c r="E68" i="4"/>
  <c r="F68" i="4"/>
  <c r="E69" i="4"/>
  <c r="F69" i="4"/>
  <c r="E70" i="4"/>
  <c r="F70" i="4"/>
  <c r="E71" i="4"/>
  <c r="F71" i="4"/>
  <c r="E72" i="4"/>
  <c r="F72" i="4"/>
  <c r="E73" i="4"/>
  <c r="F73" i="4"/>
  <c r="E74" i="4"/>
  <c r="F74" i="4"/>
  <c r="E75" i="4"/>
  <c r="F75" i="4"/>
  <c r="E76" i="4"/>
  <c r="F76" i="4"/>
  <c r="E77" i="4"/>
  <c r="F77" i="4"/>
  <c r="E78" i="4"/>
  <c r="F78" i="4"/>
  <c r="E79" i="4"/>
  <c r="F79" i="4"/>
  <c r="E80" i="4"/>
  <c r="F80" i="4"/>
  <c r="E81" i="4"/>
  <c r="F81" i="4"/>
  <c r="E82" i="4"/>
  <c r="F82" i="4"/>
  <c r="E83" i="4"/>
  <c r="F83" i="4"/>
  <c r="E84" i="4"/>
  <c r="F84" i="4"/>
  <c r="E85" i="4"/>
  <c r="F85" i="4"/>
  <c r="E86" i="4"/>
  <c r="F86" i="4"/>
  <c r="E87" i="4"/>
  <c r="F87" i="4"/>
  <c r="E88" i="4"/>
  <c r="F88" i="4"/>
  <c r="E89" i="4"/>
  <c r="F89" i="4"/>
  <c r="E90" i="4"/>
  <c r="F90" i="4"/>
  <c r="E91" i="4"/>
  <c r="F91" i="4"/>
  <c r="E92" i="4"/>
  <c r="F92" i="4"/>
  <c r="E93" i="4"/>
  <c r="F93" i="4"/>
  <c r="E94" i="4"/>
  <c r="F94" i="4"/>
  <c r="E95" i="4"/>
  <c r="F95" i="4"/>
  <c r="E96" i="4"/>
  <c r="F96" i="4"/>
  <c r="E97" i="4"/>
  <c r="F97" i="4"/>
  <c r="E98" i="4"/>
  <c r="F98" i="4"/>
  <c r="E99" i="4"/>
  <c r="F99" i="4"/>
  <c r="E100" i="4"/>
  <c r="F100" i="4"/>
  <c r="E101" i="4"/>
  <c r="F101" i="4"/>
  <c r="E102" i="4"/>
  <c r="F102" i="4"/>
  <c r="E103" i="4"/>
  <c r="F103" i="4"/>
  <c r="E104" i="4"/>
  <c r="F104" i="4"/>
  <c r="E105" i="4"/>
  <c r="F105" i="4"/>
  <c r="E106" i="4"/>
  <c r="F106" i="4"/>
  <c r="E107" i="4"/>
  <c r="F107" i="4"/>
  <c r="E108" i="4"/>
  <c r="F108" i="4"/>
  <c r="E109" i="4"/>
  <c r="F109" i="4"/>
  <c r="E110" i="4"/>
  <c r="F110" i="4"/>
  <c r="E111" i="4"/>
  <c r="F111" i="4"/>
  <c r="E112" i="4"/>
  <c r="F112" i="4"/>
  <c r="E113" i="4"/>
  <c r="F113" i="4"/>
  <c r="E114" i="4"/>
  <c r="F114" i="4"/>
  <c r="E115" i="4"/>
  <c r="F115" i="4"/>
  <c r="E116" i="4"/>
  <c r="F116" i="4"/>
  <c r="E117" i="4"/>
  <c r="F117" i="4"/>
  <c r="E118" i="4"/>
  <c r="F118" i="4"/>
  <c r="E119" i="4"/>
  <c r="F119" i="4"/>
  <c r="E120" i="4"/>
  <c r="F120" i="4"/>
  <c r="E121" i="4"/>
  <c r="F121" i="4"/>
  <c r="E122" i="4"/>
  <c r="F122" i="4"/>
  <c r="E123" i="4"/>
  <c r="F123" i="4"/>
  <c r="E124" i="4"/>
  <c r="F124" i="4"/>
  <c r="E125" i="4"/>
  <c r="F125" i="4"/>
  <c r="E126" i="4"/>
  <c r="F126" i="4"/>
  <c r="E127" i="4"/>
  <c r="F127" i="4"/>
  <c r="E128" i="4"/>
  <c r="F128" i="4"/>
  <c r="E129" i="4"/>
  <c r="F129" i="4"/>
  <c r="E130" i="4"/>
  <c r="F130" i="4"/>
  <c r="E131" i="4"/>
  <c r="F131" i="4"/>
  <c r="E132" i="4"/>
  <c r="F132" i="4"/>
  <c r="E133" i="4"/>
  <c r="F133" i="4"/>
  <c r="E134" i="4"/>
  <c r="F134" i="4"/>
  <c r="E135" i="4"/>
  <c r="F135" i="4"/>
  <c r="E136" i="4"/>
  <c r="F136" i="4"/>
  <c r="E137" i="4"/>
  <c r="F137" i="4"/>
  <c r="E138" i="4"/>
  <c r="F138" i="4"/>
  <c r="E139" i="4"/>
  <c r="F139" i="4"/>
  <c r="E140" i="4"/>
  <c r="F140" i="4"/>
  <c r="E141" i="4"/>
  <c r="F141" i="4"/>
  <c r="E142" i="4"/>
  <c r="F142" i="4"/>
  <c r="E143" i="4"/>
  <c r="F143" i="4"/>
  <c r="E144" i="4"/>
  <c r="F144" i="4"/>
  <c r="E145" i="4"/>
  <c r="F145" i="4"/>
  <c r="E146" i="4"/>
  <c r="F146" i="4"/>
  <c r="E147" i="4"/>
  <c r="F147" i="4"/>
  <c r="E148" i="4"/>
  <c r="F148" i="4"/>
  <c r="E149" i="4"/>
  <c r="F149" i="4"/>
  <c r="E150" i="4"/>
  <c r="F150" i="4"/>
  <c r="E151" i="4"/>
  <c r="F151" i="4"/>
  <c r="E152" i="4"/>
  <c r="F152" i="4"/>
  <c r="E153" i="4"/>
  <c r="F153" i="4"/>
  <c r="E154" i="4"/>
  <c r="F154" i="4"/>
  <c r="E155" i="4"/>
  <c r="F155" i="4"/>
  <c r="E156" i="4"/>
  <c r="F156" i="4"/>
  <c r="E157" i="4"/>
  <c r="F157" i="4"/>
  <c r="E158" i="4"/>
  <c r="F158" i="4"/>
  <c r="E159" i="4"/>
  <c r="F159" i="4"/>
  <c r="E160" i="4"/>
  <c r="F160" i="4"/>
  <c r="E161" i="4"/>
  <c r="F161" i="4"/>
  <c r="E162" i="4"/>
  <c r="F162" i="4"/>
  <c r="E163" i="4"/>
  <c r="F163" i="4"/>
  <c r="E164" i="4"/>
  <c r="F164" i="4"/>
  <c r="E165" i="4"/>
  <c r="F165" i="4"/>
  <c r="E166" i="4"/>
  <c r="F166" i="4"/>
  <c r="E167" i="4"/>
  <c r="F167" i="4"/>
  <c r="E168" i="4"/>
  <c r="F168" i="4"/>
  <c r="E169" i="4"/>
  <c r="F169" i="4"/>
  <c r="E170" i="4"/>
  <c r="F170" i="4"/>
  <c r="E171" i="4"/>
  <c r="F171" i="4"/>
  <c r="E172" i="4"/>
  <c r="F172" i="4"/>
  <c r="E173" i="4"/>
  <c r="F173" i="4"/>
  <c r="E174" i="4"/>
  <c r="F174" i="4"/>
  <c r="E175" i="4"/>
  <c r="F175" i="4"/>
  <c r="E176" i="4"/>
  <c r="F176" i="4"/>
  <c r="E177" i="4"/>
  <c r="F177" i="4"/>
  <c r="E178" i="4"/>
  <c r="F178" i="4"/>
  <c r="E179" i="4"/>
  <c r="F179" i="4"/>
  <c r="E180" i="4"/>
  <c r="F180" i="4"/>
  <c r="E181" i="4"/>
  <c r="F181" i="4"/>
  <c r="E182" i="4"/>
  <c r="F182" i="4"/>
  <c r="E183" i="4"/>
  <c r="F183" i="4"/>
  <c r="E184" i="4"/>
  <c r="F184" i="4"/>
  <c r="E185" i="4"/>
  <c r="F185" i="4"/>
  <c r="E186" i="4"/>
  <c r="F186" i="4"/>
  <c r="E187" i="4"/>
  <c r="F187" i="4"/>
  <c r="E188" i="4"/>
  <c r="F188" i="4"/>
  <c r="E189" i="4"/>
  <c r="F189" i="4"/>
  <c r="E190" i="4"/>
  <c r="F190" i="4"/>
  <c r="E191" i="4"/>
  <c r="F191" i="4"/>
  <c r="E192" i="4"/>
  <c r="F192" i="4"/>
  <c r="E193" i="4"/>
  <c r="F193" i="4"/>
  <c r="E194" i="4"/>
  <c r="F194" i="4"/>
  <c r="E195" i="4"/>
  <c r="F195" i="4"/>
  <c r="E196" i="4"/>
  <c r="F196" i="4"/>
  <c r="E197" i="4"/>
  <c r="F197" i="4"/>
  <c r="E198" i="4"/>
  <c r="F198" i="4"/>
  <c r="E199" i="4"/>
  <c r="F199" i="4"/>
  <c r="E200" i="4"/>
  <c r="F200" i="4"/>
  <c r="E201" i="4"/>
  <c r="F201" i="4"/>
  <c r="E202" i="4"/>
  <c r="F202" i="4"/>
  <c r="E203" i="4"/>
  <c r="F203" i="4"/>
  <c r="E204" i="4"/>
  <c r="F204" i="4"/>
  <c r="E205" i="4"/>
  <c r="F205" i="4"/>
  <c r="E206" i="4"/>
  <c r="F206" i="4"/>
  <c r="E207" i="4"/>
  <c r="F207" i="4"/>
  <c r="E208" i="4"/>
  <c r="F208" i="4"/>
  <c r="E209" i="4"/>
  <c r="F209" i="4"/>
  <c r="E210" i="4"/>
  <c r="F210" i="4"/>
  <c r="E211" i="4"/>
  <c r="F211" i="4"/>
  <c r="E212" i="4"/>
  <c r="F212" i="4"/>
  <c r="E213" i="4"/>
  <c r="F213" i="4"/>
  <c r="E214" i="4"/>
  <c r="F214" i="4"/>
  <c r="E215" i="4"/>
  <c r="F215" i="4"/>
  <c r="E216" i="4"/>
  <c r="F216" i="4"/>
  <c r="E217" i="4"/>
  <c r="F217" i="4"/>
  <c r="E218" i="4"/>
  <c r="F218" i="4"/>
  <c r="E219" i="4"/>
  <c r="F219" i="4"/>
  <c r="E220" i="4"/>
  <c r="F220" i="4"/>
  <c r="E221" i="4"/>
  <c r="F221" i="4"/>
  <c r="E222" i="4"/>
  <c r="F222" i="4"/>
  <c r="E223" i="4"/>
  <c r="F223" i="4"/>
  <c r="E224" i="4"/>
  <c r="F224" i="4"/>
  <c r="E225" i="4"/>
  <c r="F225" i="4"/>
  <c r="E226" i="4"/>
  <c r="F226" i="4"/>
  <c r="E227" i="4"/>
  <c r="F227" i="4"/>
  <c r="E228" i="4"/>
  <c r="F228" i="4"/>
  <c r="E229" i="4"/>
  <c r="F229" i="4"/>
  <c r="E230" i="4"/>
  <c r="F230" i="4"/>
  <c r="E231" i="4"/>
  <c r="F231" i="4"/>
  <c r="F251" i="4"/>
  <c r="E251" i="4"/>
  <c r="F250" i="4"/>
  <c r="E250" i="4"/>
  <c r="F249" i="4"/>
  <c r="E249" i="4"/>
  <c r="F248" i="4"/>
  <c r="E248" i="4"/>
  <c r="F247" i="4"/>
  <c r="E247" i="4"/>
  <c r="F246" i="4"/>
  <c r="E246" i="4"/>
  <c r="F245" i="4"/>
  <c r="E245" i="4"/>
  <c r="F244" i="4"/>
  <c r="E244" i="4"/>
  <c r="F243" i="4"/>
  <c r="E243" i="4"/>
  <c r="F242" i="4"/>
  <c r="E242" i="4"/>
  <c r="F241" i="4"/>
  <c r="E241" i="4"/>
  <c r="F240" i="4"/>
  <c r="E240" i="4"/>
  <c r="F239" i="4"/>
  <c r="E239" i="4"/>
  <c r="F238" i="4"/>
  <c r="E238" i="4"/>
  <c r="F237" i="4"/>
  <c r="E237" i="4"/>
  <c r="F236" i="4"/>
  <c r="E236" i="4"/>
  <c r="F235" i="4"/>
  <c r="E235" i="4"/>
  <c r="F234" i="4"/>
  <c r="E234" i="4"/>
  <c r="F233" i="4"/>
  <c r="E233" i="4"/>
  <c r="F232" i="4"/>
  <c r="E232" i="4"/>
  <c r="L263" i="1"/>
  <c r="K263" i="1"/>
  <c r="K262" i="1"/>
  <c r="L262" i="1"/>
  <c r="L261" i="1"/>
  <c r="L253" i="1"/>
  <c r="L252" i="1"/>
  <c r="L5" i="1"/>
  <c r="L6" i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62" i="1"/>
  <c r="L63" i="1"/>
  <c r="L64" i="1"/>
  <c r="L65" i="1"/>
  <c r="L66" i="1"/>
  <c r="L67" i="1"/>
  <c r="L68" i="1"/>
  <c r="L69" i="1"/>
  <c r="L70" i="1"/>
  <c r="L71" i="1"/>
  <c r="L72" i="1"/>
  <c r="L73" i="1"/>
  <c r="L74" i="1"/>
  <c r="L75" i="1"/>
  <c r="L76" i="1"/>
  <c r="L77" i="1"/>
  <c r="L78" i="1"/>
  <c r="L79" i="1"/>
  <c r="L80" i="1"/>
  <c r="L81" i="1"/>
  <c r="L82" i="1"/>
  <c r="L83" i="1"/>
  <c r="L84" i="1"/>
  <c r="L85" i="1"/>
  <c r="L86" i="1"/>
  <c r="L87" i="1"/>
  <c r="L88" i="1"/>
  <c r="L89" i="1"/>
  <c r="L90" i="1"/>
  <c r="L91" i="1"/>
  <c r="L92" i="1"/>
  <c r="L93" i="1"/>
  <c r="L94" i="1"/>
  <c r="L95" i="1"/>
  <c r="L96" i="1"/>
  <c r="L97" i="1"/>
  <c r="L98" i="1"/>
  <c r="L99" i="1"/>
  <c r="L100" i="1"/>
  <c r="L101" i="1"/>
  <c r="L102" i="1"/>
  <c r="L103" i="1"/>
  <c r="L104" i="1"/>
  <c r="L105" i="1"/>
  <c r="L106" i="1"/>
  <c r="L107" i="1"/>
  <c r="L108" i="1"/>
  <c r="L109" i="1"/>
  <c r="L110" i="1"/>
  <c r="L111" i="1"/>
  <c r="L112" i="1"/>
  <c r="L113" i="1"/>
  <c r="L114" i="1"/>
  <c r="L115" i="1"/>
  <c r="L116" i="1"/>
  <c r="L117" i="1"/>
  <c r="L118" i="1"/>
  <c r="L119" i="1"/>
  <c r="L120" i="1"/>
  <c r="L121" i="1"/>
  <c r="L122" i="1"/>
  <c r="L123" i="1"/>
  <c r="L124" i="1"/>
  <c r="L125" i="1"/>
  <c r="L126" i="1"/>
  <c r="L127" i="1"/>
  <c r="L128" i="1"/>
  <c r="L129" i="1"/>
  <c r="L130" i="1"/>
  <c r="L131" i="1"/>
  <c r="L132" i="1"/>
  <c r="L133" i="1"/>
  <c r="L134" i="1"/>
  <c r="L135" i="1"/>
  <c r="L136" i="1"/>
  <c r="L137" i="1"/>
  <c r="L138" i="1"/>
  <c r="L139" i="1"/>
  <c r="L140" i="1"/>
  <c r="L141" i="1"/>
  <c r="L142" i="1"/>
  <c r="L143" i="1"/>
  <c r="L144" i="1"/>
  <c r="L145" i="1"/>
  <c r="L146" i="1"/>
  <c r="L147" i="1"/>
  <c r="L148" i="1"/>
  <c r="L149" i="1"/>
  <c r="L150" i="1"/>
  <c r="L151" i="1"/>
  <c r="L152" i="1"/>
  <c r="L153" i="1"/>
  <c r="L154" i="1"/>
  <c r="L155" i="1"/>
  <c r="L156" i="1"/>
  <c r="L157" i="1"/>
  <c r="L158" i="1"/>
  <c r="L159" i="1"/>
  <c r="L160" i="1"/>
  <c r="L161" i="1"/>
  <c r="L162" i="1"/>
  <c r="L163" i="1"/>
  <c r="L164" i="1"/>
  <c r="L165" i="1"/>
  <c r="L166" i="1"/>
  <c r="L167" i="1"/>
  <c r="L168" i="1"/>
  <c r="L169" i="1"/>
  <c r="L170" i="1"/>
  <c r="L171" i="1"/>
  <c r="L172" i="1"/>
  <c r="L173" i="1"/>
  <c r="L174" i="1"/>
  <c r="L175" i="1"/>
  <c r="L176" i="1"/>
  <c r="L177" i="1"/>
  <c r="L178" i="1"/>
  <c r="L179" i="1"/>
  <c r="L180" i="1"/>
  <c r="L181" i="1"/>
  <c r="L182" i="1"/>
  <c r="L183" i="1"/>
  <c r="L184" i="1"/>
  <c r="L185" i="1"/>
  <c r="L186" i="1"/>
  <c r="L187" i="1"/>
  <c r="L188" i="1"/>
  <c r="L189" i="1"/>
  <c r="L190" i="1"/>
  <c r="L191" i="1"/>
  <c r="L192" i="1"/>
  <c r="L193" i="1"/>
  <c r="L194" i="1"/>
  <c r="L195" i="1"/>
  <c r="L196" i="1"/>
  <c r="L197" i="1"/>
  <c r="L198" i="1"/>
  <c r="L199" i="1"/>
  <c r="L200" i="1"/>
  <c r="L201" i="1"/>
  <c r="L202" i="1"/>
  <c r="L203" i="1"/>
  <c r="L204" i="1"/>
  <c r="L205" i="1"/>
  <c r="L206" i="1"/>
  <c r="L207" i="1"/>
  <c r="L208" i="1"/>
  <c r="L209" i="1"/>
  <c r="L210" i="1"/>
  <c r="L211" i="1"/>
  <c r="L212" i="1"/>
  <c r="L213" i="1"/>
  <c r="L214" i="1"/>
  <c r="L215" i="1"/>
  <c r="L216" i="1"/>
  <c r="L217" i="1"/>
  <c r="L218" i="1"/>
  <c r="L219" i="1"/>
  <c r="L220" i="1"/>
  <c r="L221" i="1"/>
  <c r="L222" i="1"/>
  <c r="L223" i="1"/>
  <c r="L224" i="1"/>
  <c r="L225" i="1"/>
  <c r="L226" i="1"/>
  <c r="L227" i="1"/>
  <c r="L228" i="1"/>
  <c r="L229" i="1"/>
  <c r="L230" i="1"/>
  <c r="L231" i="1"/>
  <c r="L232" i="1"/>
  <c r="L233" i="1"/>
  <c r="L234" i="1"/>
  <c r="L235" i="1"/>
  <c r="L236" i="1"/>
  <c r="L237" i="1"/>
  <c r="L238" i="1"/>
  <c r="L239" i="1"/>
  <c r="L240" i="1"/>
  <c r="L241" i="1"/>
  <c r="L242" i="1"/>
  <c r="L243" i="1"/>
  <c r="L244" i="1"/>
  <c r="L245" i="1"/>
  <c r="L246" i="1"/>
  <c r="L247" i="1"/>
  <c r="L248" i="1"/>
  <c r="L249" i="1"/>
  <c r="L250" i="1"/>
  <c r="L251" i="1"/>
  <c r="L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4" i="1"/>
  <c r="F252" i="1"/>
  <c r="E5" i="1"/>
  <c r="F5" i="1"/>
  <c r="E6" i="1"/>
  <c r="F6" i="1"/>
  <c r="E7" i="1"/>
  <c r="F7" i="1"/>
  <c r="E8" i="1"/>
  <c r="F8" i="1"/>
  <c r="E9" i="1"/>
  <c r="F9" i="1"/>
  <c r="E10" i="1"/>
  <c r="F10" i="1"/>
  <c r="E11" i="1"/>
  <c r="F11" i="1"/>
  <c r="E12" i="1"/>
  <c r="F12" i="1"/>
  <c r="E13" i="1"/>
  <c r="F13" i="1"/>
  <c r="E14" i="1"/>
  <c r="F14" i="1"/>
  <c r="E15" i="1"/>
  <c r="F15" i="1"/>
  <c r="E16" i="1"/>
  <c r="F16" i="1"/>
  <c r="E17" i="1"/>
  <c r="F17" i="1"/>
  <c r="E18" i="1"/>
  <c r="F18" i="1"/>
  <c r="E19" i="1"/>
  <c r="F19" i="1"/>
  <c r="E20" i="1"/>
  <c r="F20" i="1"/>
  <c r="E21" i="1"/>
  <c r="F21" i="1"/>
  <c r="E22" i="1"/>
  <c r="F22" i="1"/>
  <c r="E23" i="1"/>
  <c r="F23" i="1"/>
  <c r="E24" i="1"/>
  <c r="F24" i="1"/>
  <c r="E25" i="1"/>
  <c r="F25" i="1"/>
  <c r="E26" i="1"/>
  <c r="F26" i="1"/>
  <c r="E27" i="1"/>
  <c r="F27" i="1"/>
  <c r="E28" i="1"/>
  <c r="F28" i="1"/>
  <c r="E29" i="1"/>
  <c r="F29" i="1"/>
  <c r="E30" i="1"/>
  <c r="F30" i="1"/>
  <c r="E31" i="1"/>
  <c r="F31" i="1"/>
  <c r="E32" i="1"/>
  <c r="F32" i="1"/>
  <c r="E33" i="1"/>
  <c r="F33" i="1"/>
  <c r="E34" i="1"/>
  <c r="F34" i="1"/>
  <c r="E35" i="1"/>
  <c r="F35" i="1"/>
  <c r="E36" i="1"/>
  <c r="F36" i="1"/>
  <c r="E37" i="1"/>
  <c r="F37" i="1"/>
  <c r="E38" i="1"/>
  <c r="F38" i="1"/>
  <c r="E39" i="1"/>
  <c r="F39" i="1"/>
  <c r="E40" i="1"/>
  <c r="F40" i="1"/>
  <c r="E41" i="1"/>
  <c r="F41" i="1"/>
  <c r="E42" i="1"/>
  <c r="F42" i="1"/>
  <c r="E43" i="1"/>
  <c r="F43" i="1"/>
  <c r="E44" i="1"/>
  <c r="F44" i="1"/>
  <c r="E45" i="1"/>
  <c r="F45" i="1"/>
  <c r="E46" i="1"/>
  <c r="F46" i="1"/>
  <c r="E47" i="1"/>
  <c r="F47" i="1"/>
  <c r="E48" i="1"/>
  <c r="F48" i="1"/>
  <c r="E49" i="1"/>
  <c r="F49" i="1"/>
  <c r="E50" i="1"/>
  <c r="F50" i="1"/>
  <c r="E51" i="1"/>
  <c r="F51" i="1"/>
  <c r="E52" i="1"/>
  <c r="F52" i="1"/>
  <c r="E53" i="1"/>
  <c r="F53" i="1"/>
  <c r="E54" i="1"/>
  <c r="F54" i="1"/>
  <c r="E55" i="1"/>
  <c r="F55" i="1"/>
  <c r="E56" i="1"/>
  <c r="F56" i="1"/>
  <c r="E57" i="1"/>
  <c r="F57" i="1"/>
  <c r="E58" i="1"/>
  <c r="F58" i="1"/>
  <c r="E59" i="1"/>
  <c r="F59" i="1"/>
  <c r="E60" i="1"/>
  <c r="F60" i="1"/>
  <c r="E61" i="1"/>
  <c r="F61" i="1"/>
  <c r="E62" i="1"/>
  <c r="F62" i="1"/>
  <c r="E63" i="1"/>
  <c r="F63" i="1"/>
  <c r="E64" i="1"/>
  <c r="F64" i="1"/>
  <c r="E65" i="1"/>
  <c r="F65" i="1"/>
  <c r="E66" i="1"/>
  <c r="F66" i="1"/>
  <c r="E67" i="1"/>
  <c r="F67" i="1"/>
  <c r="E68" i="1"/>
  <c r="F68" i="1"/>
  <c r="E69" i="1"/>
  <c r="F69" i="1"/>
  <c r="E70" i="1"/>
  <c r="F70" i="1"/>
  <c r="E71" i="1"/>
  <c r="F71" i="1"/>
  <c r="E72" i="1"/>
  <c r="F72" i="1"/>
  <c r="E73" i="1"/>
  <c r="F73" i="1"/>
  <c r="E74" i="1"/>
  <c r="F74" i="1"/>
  <c r="E75" i="1"/>
  <c r="F75" i="1"/>
  <c r="E76" i="1"/>
  <c r="F76" i="1"/>
  <c r="E77" i="1"/>
  <c r="F77" i="1"/>
  <c r="E78" i="1"/>
  <c r="F78" i="1"/>
  <c r="E79" i="1"/>
  <c r="F79" i="1"/>
  <c r="E80" i="1"/>
  <c r="F80" i="1"/>
  <c r="E81" i="1"/>
  <c r="F81" i="1"/>
  <c r="E82" i="1"/>
  <c r="F82" i="1"/>
  <c r="E83" i="1"/>
  <c r="F83" i="1"/>
  <c r="E84" i="1"/>
  <c r="F84" i="1"/>
  <c r="E85" i="1"/>
  <c r="F85" i="1"/>
  <c r="E86" i="1"/>
  <c r="F86" i="1"/>
  <c r="E87" i="1"/>
  <c r="F87" i="1"/>
  <c r="E88" i="1"/>
  <c r="F88" i="1"/>
  <c r="E89" i="1"/>
  <c r="F89" i="1"/>
  <c r="E90" i="1"/>
  <c r="F90" i="1"/>
  <c r="E91" i="1"/>
  <c r="F91" i="1"/>
  <c r="E92" i="1"/>
  <c r="F92" i="1"/>
  <c r="E93" i="1"/>
  <c r="F93" i="1"/>
  <c r="E94" i="1"/>
  <c r="F94" i="1"/>
  <c r="E95" i="1"/>
  <c r="F95" i="1"/>
  <c r="E96" i="1"/>
  <c r="F96" i="1"/>
  <c r="E97" i="1"/>
  <c r="F97" i="1"/>
  <c r="E98" i="1"/>
  <c r="F98" i="1"/>
  <c r="E99" i="1"/>
  <c r="F99" i="1"/>
  <c r="E100" i="1"/>
  <c r="F100" i="1"/>
  <c r="E101" i="1"/>
  <c r="F101" i="1"/>
  <c r="E102" i="1"/>
  <c r="F102" i="1"/>
  <c r="E103" i="1"/>
  <c r="F103" i="1"/>
  <c r="E104" i="1"/>
  <c r="F104" i="1"/>
  <c r="E105" i="1"/>
  <c r="F105" i="1"/>
  <c r="E106" i="1"/>
  <c r="F106" i="1"/>
  <c r="E107" i="1"/>
  <c r="F107" i="1"/>
  <c r="E108" i="1"/>
  <c r="F108" i="1"/>
  <c r="E109" i="1"/>
  <c r="F109" i="1"/>
  <c r="E110" i="1"/>
  <c r="F110" i="1"/>
  <c r="E111" i="1"/>
  <c r="F111" i="1"/>
  <c r="E112" i="1"/>
  <c r="F112" i="1"/>
  <c r="E113" i="1"/>
  <c r="F113" i="1"/>
  <c r="E114" i="1"/>
  <c r="F114" i="1"/>
  <c r="E115" i="1"/>
  <c r="F115" i="1"/>
  <c r="E116" i="1"/>
  <c r="F116" i="1"/>
  <c r="E117" i="1"/>
  <c r="F117" i="1"/>
  <c r="E118" i="1"/>
  <c r="F118" i="1"/>
  <c r="E119" i="1"/>
  <c r="F119" i="1"/>
  <c r="E120" i="1"/>
  <c r="F120" i="1"/>
  <c r="E121" i="1"/>
  <c r="F121" i="1"/>
  <c r="E122" i="1"/>
  <c r="F122" i="1"/>
  <c r="E123" i="1"/>
  <c r="F123" i="1"/>
  <c r="E124" i="1"/>
  <c r="F124" i="1"/>
  <c r="E125" i="1"/>
  <c r="F125" i="1"/>
  <c r="E126" i="1"/>
  <c r="F126" i="1"/>
  <c r="E127" i="1"/>
  <c r="F127" i="1"/>
  <c r="E128" i="1"/>
  <c r="F128" i="1"/>
  <c r="E129" i="1"/>
  <c r="F129" i="1"/>
  <c r="E130" i="1"/>
  <c r="F130" i="1"/>
  <c r="E131" i="1"/>
  <c r="F131" i="1"/>
  <c r="E132" i="1"/>
  <c r="F132" i="1"/>
  <c r="E133" i="1"/>
  <c r="F133" i="1"/>
  <c r="E134" i="1"/>
  <c r="F134" i="1"/>
  <c r="E135" i="1"/>
  <c r="F135" i="1"/>
  <c r="E136" i="1"/>
  <c r="F136" i="1"/>
  <c r="E137" i="1"/>
  <c r="F137" i="1"/>
  <c r="E138" i="1"/>
  <c r="F138" i="1"/>
  <c r="E139" i="1"/>
  <c r="F139" i="1"/>
  <c r="E140" i="1"/>
  <c r="F140" i="1"/>
  <c r="E141" i="1"/>
  <c r="F141" i="1"/>
  <c r="E142" i="1"/>
  <c r="F142" i="1"/>
  <c r="E143" i="1"/>
  <c r="F143" i="1"/>
  <c r="E144" i="1"/>
  <c r="F144" i="1"/>
  <c r="E145" i="1"/>
  <c r="F145" i="1"/>
  <c r="E146" i="1"/>
  <c r="F146" i="1"/>
  <c r="E147" i="1"/>
  <c r="F147" i="1"/>
  <c r="E148" i="1"/>
  <c r="F148" i="1"/>
  <c r="E149" i="1"/>
  <c r="F149" i="1"/>
  <c r="E150" i="1"/>
  <c r="F150" i="1"/>
  <c r="E151" i="1"/>
  <c r="F151" i="1"/>
  <c r="E152" i="1"/>
  <c r="F152" i="1"/>
  <c r="E153" i="1"/>
  <c r="F153" i="1"/>
  <c r="E154" i="1"/>
  <c r="F154" i="1"/>
  <c r="E155" i="1"/>
  <c r="F155" i="1"/>
  <c r="E156" i="1"/>
  <c r="F156" i="1"/>
  <c r="E157" i="1"/>
  <c r="F157" i="1"/>
  <c r="E158" i="1"/>
  <c r="F158" i="1"/>
  <c r="E159" i="1"/>
  <c r="F159" i="1"/>
  <c r="E160" i="1"/>
  <c r="F160" i="1"/>
  <c r="E161" i="1"/>
  <c r="F161" i="1"/>
  <c r="E162" i="1"/>
  <c r="F162" i="1"/>
  <c r="E163" i="1"/>
  <c r="F163" i="1"/>
  <c r="E164" i="1"/>
  <c r="F164" i="1"/>
  <c r="E165" i="1"/>
  <c r="F165" i="1"/>
  <c r="E166" i="1"/>
  <c r="F166" i="1"/>
  <c r="E167" i="1"/>
  <c r="F167" i="1"/>
  <c r="E168" i="1"/>
  <c r="F168" i="1"/>
  <c r="E169" i="1"/>
  <c r="F169" i="1"/>
  <c r="E170" i="1"/>
  <c r="F170" i="1"/>
  <c r="E171" i="1"/>
  <c r="F171" i="1"/>
  <c r="E172" i="1"/>
  <c r="F172" i="1"/>
  <c r="E173" i="1"/>
  <c r="F173" i="1"/>
  <c r="E174" i="1"/>
  <c r="F174" i="1"/>
  <c r="E175" i="1"/>
  <c r="F175" i="1"/>
  <c r="E176" i="1"/>
  <c r="F176" i="1"/>
  <c r="E177" i="1"/>
  <c r="F177" i="1"/>
  <c r="E178" i="1"/>
  <c r="F178" i="1"/>
  <c r="E179" i="1"/>
  <c r="F179" i="1"/>
  <c r="E180" i="1"/>
  <c r="F180" i="1"/>
  <c r="E181" i="1"/>
  <c r="F181" i="1"/>
  <c r="E182" i="1"/>
  <c r="F182" i="1"/>
  <c r="E183" i="1"/>
  <c r="F183" i="1"/>
  <c r="E184" i="1"/>
  <c r="F184" i="1"/>
  <c r="E185" i="1"/>
  <c r="F185" i="1"/>
  <c r="E186" i="1"/>
  <c r="F186" i="1"/>
  <c r="E187" i="1"/>
  <c r="F187" i="1"/>
  <c r="E188" i="1"/>
  <c r="F188" i="1"/>
  <c r="E189" i="1"/>
  <c r="F189" i="1"/>
  <c r="E190" i="1"/>
  <c r="F190" i="1"/>
  <c r="E191" i="1"/>
  <c r="F191" i="1"/>
  <c r="E192" i="1"/>
  <c r="F192" i="1"/>
  <c r="E193" i="1"/>
  <c r="F193" i="1"/>
  <c r="E194" i="1"/>
  <c r="F194" i="1"/>
  <c r="E195" i="1"/>
  <c r="F195" i="1"/>
  <c r="E196" i="1"/>
  <c r="F196" i="1"/>
  <c r="E197" i="1"/>
  <c r="F197" i="1"/>
  <c r="E198" i="1"/>
  <c r="F198" i="1"/>
  <c r="E199" i="1"/>
  <c r="F199" i="1"/>
  <c r="E200" i="1"/>
  <c r="F200" i="1"/>
  <c r="E201" i="1"/>
  <c r="F201" i="1"/>
  <c r="E202" i="1"/>
  <c r="F202" i="1"/>
  <c r="E203" i="1"/>
  <c r="F203" i="1"/>
  <c r="E204" i="1"/>
  <c r="F204" i="1"/>
  <c r="E205" i="1"/>
  <c r="F205" i="1"/>
  <c r="E206" i="1"/>
  <c r="F206" i="1"/>
  <c r="E207" i="1"/>
  <c r="F207" i="1"/>
  <c r="E208" i="1"/>
  <c r="F208" i="1"/>
  <c r="E209" i="1"/>
  <c r="F209" i="1"/>
  <c r="E210" i="1"/>
  <c r="F210" i="1"/>
  <c r="E211" i="1"/>
  <c r="F211" i="1"/>
  <c r="E212" i="1"/>
  <c r="F212" i="1"/>
  <c r="E213" i="1"/>
  <c r="F213" i="1"/>
  <c r="E214" i="1"/>
  <c r="F214" i="1"/>
  <c r="E215" i="1"/>
  <c r="F215" i="1"/>
  <c r="E216" i="1"/>
  <c r="F216" i="1"/>
  <c r="E217" i="1"/>
  <c r="F217" i="1"/>
  <c r="E218" i="1"/>
  <c r="F218" i="1"/>
  <c r="E219" i="1"/>
  <c r="F219" i="1"/>
  <c r="E220" i="1"/>
  <c r="F220" i="1"/>
  <c r="E221" i="1"/>
  <c r="F221" i="1"/>
  <c r="E222" i="1"/>
  <c r="F222" i="1"/>
  <c r="E223" i="1"/>
  <c r="F223" i="1"/>
  <c r="E224" i="1"/>
  <c r="F224" i="1"/>
  <c r="E225" i="1"/>
  <c r="F225" i="1"/>
  <c r="E226" i="1"/>
  <c r="F226" i="1"/>
  <c r="E227" i="1"/>
  <c r="F227" i="1"/>
  <c r="E228" i="1"/>
  <c r="F228" i="1"/>
  <c r="E229" i="1"/>
  <c r="F229" i="1"/>
  <c r="E230" i="1"/>
  <c r="F230" i="1"/>
  <c r="E231" i="1"/>
  <c r="F231" i="1"/>
  <c r="E232" i="1"/>
  <c r="F232" i="1"/>
  <c r="E233" i="1"/>
  <c r="F233" i="1"/>
  <c r="E234" i="1"/>
  <c r="F234" i="1"/>
  <c r="E235" i="1"/>
  <c r="F235" i="1"/>
  <c r="E236" i="1"/>
  <c r="F236" i="1"/>
  <c r="E237" i="1"/>
  <c r="F237" i="1"/>
  <c r="E238" i="1"/>
  <c r="F238" i="1"/>
  <c r="E239" i="1"/>
  <c r="F239" i="1"/>
  <c r="E240" i="1"/>
  <c r="F240" i="1"/>
  <c r="E241" i="1"/>
  <c r="F241" i="1"/>
  <c r="E242" i="1"/>
  <c r="F242" i="1"/>
  <c r="E243" i="1"/>
  <c r="F243" i="1"/>
  <c r="E244" i="1"/>
  <c r="F244" i="1"/>
  <c r="E245" i="1"/>
  <c r="F245" i="1"/>
  <c r="E246" i="1"/>
  <c r="F246" i="1"/>
  <c r="E247" i="1"/>
  <c r="F247" i="1"/>
  <c r="E248" i="1"/>
  <c r="F248" i="1"/>
  <c r="E249" i="1"/>
  <c r="F249" i="1"/>
  <c r="E250" i="1"/>
  <c r="F250" i="1"/>
  <c r="E251" i="1"/>
  <c r="F251" i="1"/>
  <c r="F4" i="1"/>
  <c r="E4" i="1"/>
  <c r="I132" i="4" l="1"/>
  <c r="L132" i="4" s="1"/>
  <c r="I102" i="4"/>
  <c r="L102" i="4" s="1"/>
  <c r="I103" i="4"/>
  <c r="L103" i="4" s="1"/>
  <c r="I126" i="4"/>
  <c r="L126" i="4" s="1"/>
  <c r="I110" i="4"/>
  <c r="L110" i="4" s="1"/>
  <c r="I123" i="4"/>
  <c r="L123" i="4" s="1"/>
  <c r="I122" i="4"/>
  <c r="L122" i="4" s="1"/>
  <c r="I106" i="4"/>
  <c r="L106" i="4" s="1"/>
  <c r="I83" i="4"/>
  <c r="L83" i="4" s="1"/>
  <c r="H55" i="4"/>
  <c r="I82" i="4"/>
  <c r="L82" i="4" s="1"/>
  <c r="I74" i="4"/>
  <c r="L74" i="4" s="1"/>
  <c r="H43" i="4"/>
  <c r="I94" i="4"/>
  <c r="L94" i="4" s="1"/>
  <c r="I86" i="4"/>
  <c r="L86" i="4" s="1"/>
  <c r="H51" i="4"/>
  <c r="H101" i="4"/>
  <c r="H68" i="4"/>
  <c r="H36" i="4"/>
  <c r="H12" i="4"/>
  <c r="I64" i="4"/>
  <c r="L64" i="4" s="1"/>
  <c r="I57" i="4"/>
  <c r="L57" i="4" s="1"/>
  <c r="I48" i="4"/>
  <c r="L48" i="4" s="1"/>
  <c r="I41" i="4"/>
  <c r="L41" i="4" s="1"/>
  <c r="I32" i="4"/>
  <c r="L32" i="4" s="1"/>
  <c r="I25" i="4"/>
  <c r="L25" i="4" s="1"/>
  <c r="I17" i="4"/>
  <c r="L17" i="4" s="1"/>
  <c r="I13" i="4"/>
  <c r="L13" i="4" s="1"/>
  <c r="I69" i="4"/>
  <c r="L69" i="4" s="1"/>
  <c r="I60" i="4"/>
  <c r="L60" i="4" s="1"/>
  <c r="I53" i="4"/>
  <c r="L53" i="4" s="1"/>
  <c r="I44" i="4"/>
  <c r="L44" i="4" s="1"/>
  <c r="I37" i="4"/>
  <c r="L37" i="4" s="1"/>
  <c r="I28" i="4"/>
  <c r="L28" i="4" s="1"/>
  <c r="I20" i="4"/>
  <c r="L20" i="4" s="1"/>
  <c r="I8" i="4"/>
  <c r="L8" i="4" s="1"/>
  <c r="I4" i="4"/>
  <c r="L4" i="4" s="1"/>
  <c r="F252" i="4"/>
  <c r="E252" i="4"/>
  <c r="H137" i="4" s="1"/>
  <c r="E252" i="1"/>
  <c r="H9" i="1" s="1"/>
  <c r="K9" i="1" s="1"/>
  <c r="H5" i="1"/>
  <c r="K5" i="1" s="1"/>
  <c r="H21" i="1"/>
  <c r="K21" i="1" s="1"/>
  <c r="H37" i="1"/>
  <c r="K37" i="1" s="1"/>
  <c r="H53" i="1"/>
  <c r="K53" i="1" s="1"/>
  <c r="H10" i="1"/>
  <c r="K10" i="1" s="1"/>
  <c r="H26" i="1"/>
  <c r="K26" i="1" s="1"/>
  <c r="H42" i="1"/>
  <c r="K42" i="1" s="1"/>
  <c r="H58" i="1"/>
  <c r="K58" i="1" s="1"/>
  <c r="H74" i="1"/>
  <c r="K74" i="1" s="1"/>
  <c r="H7" i="1"/>
  <c r="K7" i="1" s="1"/>
  <c r="H23" i="1"/>
  <c r="K23" i="1" s="1"/>
  <c r="H39" i="1"/>
  <c r="K39" i="1" s="1"/>
  <c r="H55" i="1"/>
  <c r="K55" i="1" s="1"/>
  <c r="H71" i="1"/>
  <c r="K71" i="1" s="1"/>
  <c r="H87" i="1"/>
  <c r="K87" i="1" s="1"/>
  <c r="H40" i="1"/>
  <c r="K40" i="1" s="1"/>
  <c r="H84" i="1"/>
  <c r="K84" i="1" s="1"/>
  <c r="H103" i="1"/>
  <c r="K103" i="1" s="1"/>
  <c r="H119" i="1"/>
  <c r="K119" i="1" s="1"/>
  <c r="H135" i="1"/>
  <c r="K135" i="1" s="1"/>
  <c r="H151" i="1"/>
  <c r="K151" i="1" s="1"/>
  <c r="H167" i="1"/>
  <c r="K167" i="1" s="1"/>
  <c r="H183" i="1"/>
  <c r="K183" i="1" s="1"/>
  <c r="H199" i="1"/>
  <c r="K199" i="1" s="1"/>
  <c r="H211" i="1"/>
  <c r="K211" i="1" s="1"/>
  <c r="H215" i="1"/>
  <c r="K215" i="1" s="1"/>
  <c r="H227" i="1"/>
  <c r="K227" i="1" s="1"/>
  <c r="H231" i="1"/>
  <c r="K231" i="1" s="1"/>
  <c r="H243" i="1"/>
  <c r="K243" i="1" s="1"/>
  <c r="H247" i="1"/>
  <c r="K247" i="1" s="1"/>
  <c r="H88" i="1"/>
  <c r="K88" i="1" s="1"/>
  <c r="H97" i="1"/>
  <c r="K97" i="1" s="1"/>
  <c r="H121" i="1"/>
  <c r="K121" i="1" s="1"/>
  <c r="H129" i="1"/>
  <c r="K129" i="1" s="1"/>
  <c r="H157" i="1"/>
  <c r="K157" i="1" s="1"/>
  <c r="H165" i="1"/>
  <c r="K165" i="1" s="1"/>
  <c r="H193" i="1"/>
  <c r="K193" i="1" s="1"/>
  <c r="H201" i="1"/>
  <c r="K201" i="1" s="1"/>
  <c r="H225" i="1"/>
  <c r="K225" i="1" s="1"/>
  <c r="H237" i="1"/>
  <c r="K237" i="1" s="1"/>
  <c r="H28" i="1"/>
  <c r="K28" i="1" s="1"/>
  <c r="H44" i="1"/>
  <c r="K44" i="1" s="1"/>
  <c r="H77" i="1"/>
  <c r="K77" i="1" s="1"/>
  <c r="H85" i="1"/>
  <c r="K85" i="1" s="1"/>
  <c r="H100" i="1"/>
  <c r="K100" i="1" s="1"/>
  <c r="H104" i="1"/>
  <c r="K104" i="1" s="1"/>
  <c r="H116" i="1"/>
  <c r="K116" i="1" s="1"/>
  <c r="H120" i="1"/>
  <c r="K120" i="1" s="1"/>
  <c r="H132" i="1"/>
  <c r="K132" i="1" s="1"/>
  <c r="H136" i="1"/>
  <c r="K136" i="1" s="1"/>
  <c r="H148" i="1"/>
  <c r="K148" i="1" s="1"/>
  <c r="H152" i="1"/>
  <c r="K152" i="1" s="1"/>
  <c r="H164" i="1"/>
  <c r="K164" i="1" s="1"/>
  <c r="H168" i="1"/>
  <c r="K168" i="1" s="1"/>
  <c r="H180" i="1"/>
  <c r="K180" i="1" s="1"/>
  <c r="H184" i="1"/>
  <c r="K184" i="1" s="1"/>
  <c r="H196" i="1"/>
  <c r="K196" i="1" s="1"/>
  <c r="H200" i="1"/>
  <c r="K200" i="1" s="1"/>
  <c r="H212" i="1"/>
  <c r="K212" i="1" s="1"/>
  <c r="H216" i="1"/>
  <c r="K216" i="1" s="1"/>
  <c r="H228" i="1"/>
  <c r="K228" i="1" s="1"/>
  <c r="H232" i="1"/>
  <c r="K232" i="1" s="1"/>
  <c r="H244" i="1"/>
  <c r="K244" i="1" s="1"/>
  <c r="H248" i="1"/>
  <c r="K248" i="1" s="1"/>
  <c r="H16" i="1"/>
  <c r="K16" i="1" s="1"/>
  <c r="H48" i="1"/>
  <c r="K48" i="1" s="1"/>
  <c r="H93" i="1"/>
  <c r="K93" i="1" s="1"/>
  <c r="H101" i="1"/>
  <c r="K101" i="1" s="1"/>
  <c r="H125" i="1"/>
  <c r="K125" i="1" s="1"/>
  <c r="H133" i="1"/>
  <c r="K133" i="1" s="1"/>
  <c r="H153" i="1"/>
  <c r="K153" i="1" s="1"/>
  <c r="H161" i="1"/>
  <c r="K161" i="1" s="1"/>
  <c r="H185" i="1"/>
  <c r="K185" i="1" s="1"/>
  <c r="H189" i="1"/>
  <c r="K189" i="1" s="1"/>
  <c r="H213" i="1"/>
  <c r="K213" i="1" s="1"/>
  <c r="H221" i="1"/>
  <c r="K221" i="1" s="1"/>
  <c r="H241" i="1"/>
  <c r="K241" i="1" s="1"/>
  <c r="H249" i="1"/>
  <c r="K249" i="1" s="1"/>
  <c r="H98" i="1"/>
  <c r="K98" i="1" s="1"/>
  <c r="H114" i="1"/>
  <c r="K114" i="1" s="1"/>
  <c r="H162" i="1"/>
  <c r="K162" i="1" s="1"/>
  <c r="H178" i="1"/>
  <c r="K178" i="1" s="1"/>
  <c r="H226" i="1"/>
  <c r="K226" i="1" s="1"/>
  <c r="H242" i="1"/>
  <c r="K242" i="1" s="1"/>
  <c r="H126" i="1"/>
  <c r="K126" i="1" s="1"/>
  <c r="H142" i="1"/>
  <c r="K142" i="1" s="1"/>
  <c r="H238" i="1"/>
  <c r="K238" i="1" s="1"/>
  <c r="H36" i="1"/>
  <c r="K36" i="1" s="1"/>
  <c r="H118" i="1"/>
  <c r="K118" i="1" s="1"/>
  <c r="H134" i="1"/>
  <c r="K134" i="1" s="1"/>
  <c r="H182" i="1"/>
  <c r="K182" i="1" s="1"/>
  <c r="H198" i="1"/>
  <c r="K198" i="1" s="1"/>
  <c r="H246" i="1"/>
  <c r="K246" i="1" s="1"/>
  <c r="H52" i="1"/>
  <c r="K52" i="1" s="1"/>
  <c r="H122" i="1"/>
  <c r="K122" i="1" s="1"/>
  <c r="H138" i="1"/>
  <c r="K138" i="1" s="1"/>
  <c r="H186" i="1"/>
  <c r="K186" i="1" s="1"/>
  <c r="H202" i="1"/>
  <c r="K202" i="1" s="1"/>
  <c r="H110" i="1"/>
  <c r="K110" i="1" s="1"/>
  <c r="H158" i="1"/>
  <c r="K158" i="1" s="1"/>
  <c r="H250" i="1"/>
  <c r="K250" i="1" s="1"/>
  <c r="H251" i="1"/>
  <c r="K251" i="1" s="1"/>
  <c r="K137" i="4" l="1"/>
  <c r="K36" i="4"/>
  <c r="K101" i="4"/>
  <c r="K51" i="4"/>
  <c r="K43" i="4"/>
  <c r="H19" i="4"/>
  <c r="H113" i="4"/>
  <c r="H72" i="4"/>
  <c r="H90" i="4"/>
  <c r="H23" i="4"/>
  <c r="H44" i="4"/>
  <c r="H134" i="4"/>
  <c r="H7" i="4"/>
  <c r="H47" i="4"/>
  <c r="H24" i="4"/>
  <c r="H48" i="4"/>
  <c r="I183" i="4"/>
  <c r="L183" i="4" s="1"/>
  <c r="I7" i="4"/>
  <c r="L7" i="4" s="1"/>
  <c r="I11" i="4"/>
  <c r="L11" i="4" s="1"/>
  <c r="I15" i="4"/>
  <c r="L15" i="4" s="1"/>
  <c r="I19" i="4"/>
  <c r="L19" i="4" s="1"/>
  <c r="I6" i="4"/>
  <c r="L6" i="4" s="1"/>
  <c r="I10" i="4"/>
  <c r="L10" i="4" s="1"/>
  <c r="I14" i="4"/>
  <c r="L14" i="4" s="1"/>
  <c r="I18" i="4"/>
  <c r="L18" i="4" s="1"/>
  <c r="I22" i="4"/>
  <c r="L22" i="4" s="1"/>
  <c r="I72" i="4"/>
  <c r="L72" i="4" s="1"/>
  <c r="I76" i="4"/>
  <c r="L76" i="4" s="1"/>
  <c r="I80" i="4"/>
  <c r="L80" i="4" s="1"/>
  <c r="I84" i="4"/>
  <c r="L84" i="4" s="1"/>
  <c r="I88" i="4"/>
  <c r="L88" i="4" s="1"/>
  <c r="I92" i="4"/>
  <c r="L92" i="4" s="1"/>
  <c r="I96" i="4"/>
  <c r="L96" i="4" s="1"/>
  <c r="I100" i="4"/>
  <c r="L100" i="4" s="1"/>
  <c r="I23" i="4"/>
  <c r="L23" i="4" s="1"/>
  <c r="I34" i="4"/>
  <c r="L34" i="4" s="1"/>
  <c r="I39" i="4"/>
  <c r="L39" i="4" s="1"/>
  <c r="I50" i="4"/>
  <c r="L50" i="4" s="1"/>
  <c r="I55" i="4"/>
  <c r="L55" i="4" s="1"/>
  <c r="I66" i="4"/>
  <c r="L66" i="4" s="1"/>
  <c r="I71" i="4"/>
  <c r="L71" i="4" s="1"/>
  <c r="I73" i="4"/>
  <c r="L73" i="4" s="1"/>
  <c r="I81" i="4"/>
  <c r="L81" i="4" s="1"/>
  <c r="I89" i="4"/>
  <c r="L89" i="4" s="1"/>
  <c r="I97" i="4"/>
  <c r="L97" i="4" s="1"/>
  <c r="I27" i="4"/>
  <c r="L27" i="4" s="1"/>
  <c r="I38" i="4"/>
  <c r="L38" i="4" s="1"/>
  <c r="I43" i="4"/>
  <c r="L43" i="4" s="1"/>
  <c r="I54" i="4"/>
  <c r="L54" i="4" s="1"/>
  <c r="I59" i="4"/>
  <c r="L59" i="4" s="1"/>
  <c r="I70" i="4"/>
  <c r="L70" i="4" s="1"/>
  <c r="I105" i="4"/>
  <c r="L105" i="4" s="1"/>
  <c r="I109" i="4"/>
  <c r="L109" i="4" s="1"/>
  <c r="I113" i="4"/>
  <c r="L113" i="4" s="1"/>
  <c r="I117" i="4"/>
  <c r="L117" i="4" s="1"/>
  <c r="I121" i="4"/>
  <c r="L121" i="4" s="1"/>
  <c r="I125" i="4"/>
  <c r="L125" i="4" s="1"/>
  <c r="I129" i="4"/>
  <c r="L129" i="4" s="1"/>
  <c r="I30" i="4"/>
  <c r="L30" i="4" s="1"/>
  <c r="I35" i="4"/>
  <c r="L35" i="4" s="1"/>
  <c r="I46" i="4"/>
  <c r="L46" i="4" s="1"/>
  <c r="I51" i="4"/>
  <c r="L51" i="4" s="1"/>
  <c r="I62" i="4"/>
  <c r="L62" i="4" s="1"/>
  <c r="I67" i="4"/>
  <c r="L67" i="4" s="1"/>
  <c r="I42" i="4"/>
  <c r="L42" i="4" s="1"/>
  <c r="I63" i="4"/>
  <c r="L63" i="4" s="1"/>
  <c r="I93" i="4"/>
  <c r="L93" i="4" s="1"/>
  <c r="I108" i="4"/>
  <c r="L108" i="4" s="1"/>
  <c r="I124" i="4"/>
  <c r="L124" i="4" s="1"/>
  <c r="I77" i="4"/>
  <c r="L77" i="4" s="1"/>
  <c r="I116" i="4"/>
  <c r="L116" i="4" s="1"/>
  <c r="I137" i="4"/>
  <c r="L137" i="4" s="1"/>
  <c r="I47" i="4"/>
  <c r="L47" i="4" s="1"/>
  <c r="I85" i="4"/>
  <c r="L85" i="4" s="1"/>
  <c r="I104" i="4"/>
  <c r="L104" i="4" s="1"/>
  <c r="I120" i="4"/>
  <c r="L120" i="4" s="1"/>
  <c r="I133" i="4"/>
  <c r="L133" i="4" s="1"/>
  <c r="I58" i="4"/>
  <c r="L58" i="4" s="1"/>
  <c r="I101" i="4"/>
  <c r="L101" i="4" s="1"/>
  <c r="I112" i="4"/>
  <c r="L112" i="4" s="1"/>
  <c r="I128" i="4"/>
  <c r="L128" i="4" s="1"/>
  <c r="I31" i="4"/>
  <c r="L31" i="4" s="1"/>
  <c r="I26" i="4"/>
  <c r="L26" i="4" s="1"/>
  <c r="I136" i="4"/>
  <c r="L136" i="4" s="1"/>
  <c r="I12" i="4"/>
  <c r="L12" i="4" s="1"/>
  <c r="I29" i="4"/>
  <c r="L29" i="4" s="1"/>
  <c r="I45" i="4"/>
  <c r="L45" i="4" s="1"/>
  <c r="I61" i="4"/>
  <c r="L61" i="4" s="1"/>
  <c r="I5" i="4"/>
  <c r="L5" i="4" s="1"/>
  <c r="I21" i="4"/>
  <c r="L21" i="4" s="1"/>
  <c r="I33" i="4"/>
  <c r="L33" i="4" s="1"/>
  <c r="I49" i="4"/>
  <c r="L49" i="4" s="1"/>
  <c r="I65" i="4"/>
  <c r="L65" i="4" s="1"/>
  <c r="H20" i="4"/>
  <c r="H52" i="4"/>
  <c r="H85" i="4"/>
  <c r="H35" i="4"/>
  <c r="H67" i="4"/>
  <c r="H27" i="4"/>
  <c r="H59" i="4"/>
  <c r="I90" i="4"/>
  <c r="L90" i="4" s="1"/>
  <c r="H80" i="4"/>
  <c r="H97" i="4"/>
  <c r="I111" i="4"/>
  <c r="L111" i="4" s="1"/>
  <c r="I127" i="4"/>
  <c r="L127" i="4" s="1"/>
  <c r="H98" i="4"/>
  <c r="H129" i="4"/>
  <c r="I107" i="4"/>
  <c r="L107" i="4" s="1"/>
  <c r="H73" i="4"/>
  <c r="I95" i="4"/>
  <c r="L95" i="4" s="1"/>
  <c r="I115" i="4"/>
  <c r="L115" i="4" s="1"/>
  <c r="I131" i="4"/>
  <c r="L131" i="4" s="1"/>
  <c r="H96" i="4"/>
  <c r="H118" i="4"/>
  <c r="I79" i="4"/>
  <c r="L79" i="4" s="1"/>
  <c r="I118" i="4"/>
  <c r="L118" i="4" s="1"/>
  <c r="I138" i="4"/>
  <c r="L138" i="4" s="1"/>
  <c r="K12" i="4"/>
  <c r="N12" i="4"/>
  <c r="K68" i="4"/>
  <c r="N55" i="4"/>
  <c r="K55" i="4"/>
  <c r="H195" i="4"/>
  <c r="H6" i="4"/>
  <c r="H10" i="4"/>
  <c r="H14" i="4"/>
  <c r="H18" i="4"/>
  <c r="H22" i="4"/>
  <c r="H5" i="4"/>
  <c r="H9" i="4"/>
  <c r="H13" i="4"/>
  <c r="H17" i="4"/>
  <c r="H21" i="4"/>
  <c r="H26" i="4"/>
  <c r="H34" i="4"/>
  <c r="H42" i="4"/>
  <c r="H50" i="4"/>
  <c r="H58" i="4"/>
  <c r="H66" i="4"/>
  <c r="H75" i="4"/>
  <c r="H79" i="4"/>
  <c r="H83" i="4"/>
  <c r="H87" i="4"/>
  <c r="H91" i="4"/>
  <c r="H95" i="4"/>
  <c r="H99" i="4"/>
  <c r="H30" i="4"/>
  <c r="H38" i="4"/>
  <c r="H46" i="4"/>
  <c r="H54" i="4"/>
  <c r="H62" i="4"/>
  <c r="H70" i="4"/>
  <c r="H33" i="4"/>
  <c r="H49" i="4"/>
  <c r="H65" i="4"/>
  <c r="H37" i="4"/>
  <c r="H53" i="4"/>
  <c r="H69" i="4"/>
  <c r="H76" i="4"/>
  <c r="H84" i="4"/>
  <c r="H92" i="4"/>
  <c r="H100" i="4"/>
  <c r="H104" i="4"/>
  <c r="H108" i="4"/>
  <c r="H112" i="4"/>
  <c r="H116" i="4"/>
  <c r="H120" i="4"/>
  <c r="H124" i="4"/>
  <c r="H128" i="4"/>
  <c r="H29" i="4"/>
  <c r="H45" i="4"/>
  <c r="H61" i="4"/>
  <c r="H25" i="4"/>
  <c r="H107" i="4"/>
  <c r="H123" i="4"/>
  <c r="H132" i="4"/>
  <c r="H57" i="4"/>
  <c r="H115" i="4"/>
  <c r="H131" i="4"/>
  <c r="H133" i="4"/>
  <c r="H136" i="4"/>
  <c r="H103" i="4"/>
  <c r="H139" i="4"/>
  <c r="H41" i="4"/>
  <c r="H78" i="4"/>
  <c r="H111" i="4"/>
  <c r="H127" i="4"/>
  <c r="H86" i="4"/>
  <c r="H94" i="4"/>
  <c r="H119" i="4"/>
  <c r="H135" i="4"/>
  <c r="H16" i="4"/>
  <c r="H77" i="4"/>
  <c r="H56" i="4"/>
  <c r="H60" i="4"/>
  <c r="I87" i="4"/>
  <c r="L87" i="4" s="1"/>
  <c r="H110" i="4"/>
  <c r="H126" i="4"/>
  <c r="H28" i="4"/>
  <c r="I119" i="4"/>
  <c r="L119" i="4" s="1"/>
  <c r="I75" i="4"/>
  <c r="L75" i="4" s="1"/>
  <c r="H71" i="4"/>
  <c r="I91" i="4"/>
  <c r="L91" i="4" s="1"/>
  <c r="H114" i="4"/>
  <c r="H130" i="4"/>
  <c r="H81" i="4"/>
  <c r="I114" i="4"/>
  <c r="L114" i="4" s="1"/>
  <c r="H74" i="4"/>
  <c r="H106" i="4"/>
  <c r="H138" i="4"/>
  <c r="I134" i="4"/>
  <c r="L134" i="4" s="1"/>
  <c r="H4" i="4"/>
  <c r="I16" i="4"/>
  <c r="L16" i="4" s="1"/>
  <c r="I36" i="4"/>
  <c r="L36" i="4" s="1"/>
  <c r="I52" i="4"/>
  <c r="L52" i="4" s="1"/>
  <c r="I68" i="4"/>
  <c r="L68" i="4" s="1"/>
  <c r="I9" i="4"/>
  <c r="L9" i="4" s="1"/>
  <c r="I24" i="4"/>
  <c r="L24" i="4" s="1"/>
  <c r="I40" i="4"/>
  <c r="L40" i="4" s="1"/>
  <c r="I56" i="4"/>
  <c r="L56" i="4" s="1"/>
  <c r="H8" i="4"/>
  <c r="H31" i="4"/>
  <c r="H63" i="4"/>
  <c r="H93" i="4"/>
  <c r="H40" i="4"/>
  <c r="I78" i="4"/>
  <c r="L78" i="4" s="1"/>
  <c r="H32" i="4"/>
  <c r="H64" i="4"/>
  <c r="I98" i="4"/>
  <c r="L98" i="4" s="1"/>
  <c r="H82" i="4"/>
  <c r="H105" i="4"/>
  <c r="H121" i="4"/>
  <c r="H15" i="4"/>
  <c r="H102" i="4"/>
  <c r="H39" i="4"/>
  <c r="H117" i="4"/>
  <c r="H88" i="4"/>
  <c r="H109" i="4"/>
  <c r="H125" i="4"/>
  <c r="H11" i="4"/>
  <c r="I99" i="4"/>
  <c r="L99" i="4" s="1"/>
  <c r="I130" i="4"/>
  <c r="L130" i="4" s="1"/>
  <c r="H89" i="4"/>
  <c r="H122" i="4"/>
  <c r="I139" i="4"/>
  <c r="L139" i="4" s="1"/>
  <c r="I135" i="4"/>
  <c r="L135" i="4" s="1"/>
  <c r="H158" i="4"/>
  <c r="H183" i="4"/>
  <c r="H170" i="4"/>
  <c r="H168" i="4"/>
  <c r="H172" i="4"/>
  <c r="H159" i="4"/>
  <c r="H151" i="4"/>
  <c r="H192" i="4"/>
  <c r="K192" i="4" s="1"/>
  <c r="H180" i="4"/>
  <c r="H179" i="4"/>
  <c r="H162" i="4"/>
  <c r="H148" i="4"/>
  <c r="K148" i="4" s="1"/>
  <c r="H191" i="4"/>
  <c r="H190" i="4"/>
  <c r="K195" i="4"/>
  <c r="K151" i="4"/>
  <c r="K172" i="4"/>
  <c r="I145" i="4"/>
  <c r="L145" i="4" s="1"/>
  <c r="I156" i="4"/>
  <c r="L156" i="4" s="1"/>
  <c r="I177" i="4"/>
  <c r="L177" i="4" s="1"/>
  <c r="K159" i="4"/>
  <c r="K170" i="4"/>
  <c r="K191" i="4"/>
  <c r="I144" i="4"/>
  <c r="L144" i="4" s="1"/>
  <c r="K158" i="4"/>
  <c r="K179" i="4"/>
  <c r="K190" i="4"/>
  <c r="I141" i="4"/>
  <c r="L141" i="4" s="1"/>
  <c r="I152" i="4"/>
  <c r="L152" i="4" s="1"/>
  <c r="I163" i="4"/>
  <c r="L163" i="4" s="1"/>
  <c r="I173" i="4"/>
  <c r="L173" i="4" s="1"/>
  <c r="I184" i="4"/>
  <c r="L184" i="4" s="1"/>
  <c r="I149" i="4"/>
  <c r="L149" i="4" s="1"/>
  <c r="H160" i="4"/>
  <c r="H171" i="4"/>
  <c r="H182" i="4"/>
  <c r="I193" i="4"/>
  <c r="L193" i="4" s="1"/>
  <c r="H150" i="4"/>
  <c r="I160" i="4"/>
  <c r="L160" i="4" s="1"/>
  <c r="I171" i="4"/>
  <c r="L171" i="4" s="1"/>
  <c r="I181" i="4"/>
  <c r="L181" i="4" s="1"/>
  <c r="I192" i="4"/>
  <c r="L192" i="4" s="1"/>
  <c r="I148" i="4"/>
  <c r="L148" i="4" s="1"/>
  <c r="I159" i="4"/>
  <c r="L159" i="4" s="1"/>
  <c r="I169" i="4"/>
  <c r="L169" i="4" s="1"/>
  <c r="I180" i="4"/>
  <c r="L180" i="4" s="1"/>
  <c r="I191" i="4"/>
  <c r="L191" i="4" s="1"/>
  <c r="H143" i="4"/>
  <c r="H156" i="4"/>
  <c r="H167" i="4"/>
  <c r="H178" i="4"/>
  <c r="I189" i="4"/>
  <c r="L189" i="4" s="1"/>
  <c r="I151" i="4"/>
  <c r="L151" i="4" s="1"/>
  <c r="I161" i="4"/>
  <c r="L161" i="4" s="1"/>
  <c r="I172" i="4"/>
  <c r="L172" i="4" s="1"/>
  <c r="H187" i="4"/>
  <c r="H154" i="4"/>
  <c r="H164" i="4"/>
  <c r="H175" i="4"/>
  <c r="H186" i="4"/>
  <c r="H196" i="4"/>
  <c r="H152" i="4"/>
  <c r="H163" i="4"/>
  <c r="H174" i="4"/>
  <c r="H184" i="4"/>
  <c r="I216" i="4"/>
  <c r="L216" i="4" s="1"/>
  <c r="I140" i="4"/>
  <c r="L140" i="4" s="1"/>
  <c r="I143" i="4"/>
  <c r="L143" i="4" s="1"/>
  <c r="I147" i="4"/>
  <c r="L147" i="4" s="1"/>
  <c r="I142" i="4"/>
  <c r="L142" i="4" s="1"/>
  <c r="I146" i="4"/>
  <c r="L146" i="4" s="1"/>
  <c r="I150" i="4"/>
  <c r="L150" i="4" s="1"/>
  <c r="I154" i="4"/>
  <c r="L154" i="4" s="1"/>
  <c r="I170" i="4"/>
  <c r="L170" i="4" s="1"/>
  <c r="I186" i="4"/>
  <c r="L186" i="4" s="1"/>
  <c r="I158" i="4"/>
  <c r="L158" i="4" s="1"/>
  <c r="I174" i="4"/>
  <c r="L174" i="4" s="1"/>
  <c r="I190" i="4"/>
  <c r="L190" i="4" s="1"/>
  <c r="I162" i="4"/>
  <c r="L162" i="4" s="1"/>
  <c r="I178" i="4"/>
  <c r="L178" i="4" s="1"/>
  <c r="I194" i="4"/>
  <c r="L194" i="4" s="1"/>
  <c r="I166" i="4"/>
  <c r="L166" i="4" s="1"/>
  <c r="I182" i="4"/>
  <c r="L182" i="4" s="1"/>
  <c r="K162" i="4"/>
  <c r="N183" i="4"/>
  <c r="K183" i="4"/>
  <c r="I167" i="4"/>
  <c r="L167" i="4" s="1"/>
  <c r="K180" i="4"/>
  <c r="H140" i="4"/>
  <c r="H188" i="4"/>
  <c r="H142" i="4"/>
  <c r="H146" i="4"/>
  <c r="H194" i="4"/>
  <c r="H145" i="4"/>
  <c r="H149" i="4"/>
  <c r="H153" i="4"/>
  <c r="H169" i="4"/>
  <c r="H185" i="4"/>
  <c r="H141" i="4"/>
  <c r="H157" i="4"/>
  <c r="H173" i="4"/>
  <c r="H189" i="4"/>
  <c r="H161" i="4"/>
  <c r="H177" i="4"/>
  <c r="H193" i="4"/>
  <c r="H165" i="4"/>
  <c r="H181" i="4"/>
  <c r="H197" i="4"/>
  <c r="H147" i="4"/>
  <c r="I157" i="4"/>
  <c r="L157" i="4" s="1"/>
  <c r="I168" i="4"/>
  <c r="L168" i="4" s="1"/>
  <c r="I179" i="4"/>
  <c r="L179" i="4" s="1"/>
  <c r="I195" i="4"/>
  <c r="L195" i="4" s="1"/>
  <c r="H155" i="4"/>
  <c r="H166" i="4"/>
  <c r="H176" i="4"/>
  <c r="I188" i="4"/>
  <c r="L188" i="4" s="1"/>
  <c r="H144" i="4"/>
  <c r="I155" i="4"/>
  <c r="L155" i="4" s="1"/>
  <c r="I165" i="4"/>
  <c r="L165" i="4" s="1"/>
  <c r="I176" i="4"/>
  <c r="L176" i="4" s="1"/>
  <c r="I187" i="4"/>
  <c r="L187" i="4" s="1"/>
  <c r="I197" i="4"/>
  <c r="L197" i="4" s="1"/>
  <c r="I153" i="4"/>
  <c r="L153" i="4" s="1"/>
  <c r="I164" i="4"/>
  <c r="L164" i="4" s="1"/>
  <c r="I175" i="4"/>
  <c r="L175" i="4" s="1"/>
  <c r="I185" i="4"/>
  <c r="L185" i="4" s="1"/>
  <c r="I196" i="4"/>
  <c r="L196" i="4" s="1"/>
  <c r="H245" i="4"/>
  <c r="H198" i="4"/>
  <c r="H202" i="4"/>
  <c r="H206" i="4"/>
  <c r="H210" i="4"/>
  <c r="H214" i="4"/>
  <c r="H222" i="4"/>
  <c r="H201" i="4"/>
  <c r="H205" i="4"/>
  <c r="H209" i="4"/>
  <c r="H213" i="4"/>
  <c r="H217" i="4"/>
  <c r="H221" i="4"/>
  <c r="H225" i="4"/>
  <c r="H229" i="4"/>
  <c r="H218" i="4"/>
  <c r="H226" i="4"/>
  <c r="H230" i="4"/>
  <c r="H223" i="4"/>
  <c r="H211" i="4"/>
  <c r="I213" i="4"/>
  <c r="L213" i="4" s="1"/>
  <c r="H212" i="4"/>
  <c r="I228" i="4"/>
  <c r="L228" i="4" s="1"/>
  <c r="H199" i="4"/>
  <c r="H215" i="4"/>
  <c r="I201" i="4"/>
  <c r="L201" i="4" s="1"/>
  <c r="I217" i="4"/>
  <c r="L217" i="4" s="1"/>
  <c r="H200" i="4"/>
  <c r="H216" i="4"/>
  <c r="I200" i="4"/>
  <c r="L200" i="4" s="1"/>
  <c r="I250" i="4"/>
  <c r="L250" i="4" s="1"/>
  <c r="I219" i="4"/>
  <c r="L219" i="4" s="1"/>
  <c r="I227" i="4"/>
  <c r="L227" i="4" s="1"/>
  <c r="I198" i="4"/>
  <c r="L198" i="4" s="1"/>
  <c r="I202" i="4"/>
  <c r="L202" i="4" s="1"/>
  <c r="I206" i="4"/>
  <c r="L206" i="4" s="1"/>
  <c r="I210" i="4"/>
  <c r="L210" i="4" s="1"/>
  <c r="I214" i="4"/>
  <c r="L214" i="4" s="1"/>
  <c r="I218" i="4"/>
  <c r="L218" i="4" s="1"/>
  <c r="I222" i="4"/>
  <c r="L222" i="4" s="1"/>
  <c r="I226" i="4"/>
  <c r="L226" i="4" s="1"/>
  <c r="I230" i="4"/>
  <c r="L230" i="4" s="1"/>
  <c r="I199" i="4"/>
  <c r="L199" i="4" s="1"/>
  <c r="I207" i="4"/>
  <c r="L207" i="4" s="1"/>
  <c r="I211" i="4"/>
  <c r="L211" i="4" s="1"/>
  <c r="I203" i="4"/>
  <c r="L203" i="4" s="1"/>
  <c r="I215" i="4"/>
  <c r="L215" i="4" s="1"/>
  <c r="I223" i="4"/>
  <c r="L223" i="4" s="1"/>
  <c r="H227" i="4"/>
  <c r="I229" i="4"/>
  <c r="L229" i="4" s="1"/>
  <c r="H228" i="4"/>
  <c r="H203" i="4"/>
  <c r="H219" i="4"/>
  <c r="I205" i="4"/>
  <c r="L205" i="4" s="1"/>
  <c r="I221" i="4"/>
  <c r="L221" i="4" s="1"/>
  <c r="H204" i="4"/>
  <c r="H220" i="4"/>
  <c r="I204" i="4"/>
  <c r="L204" i="4" s="1"/>
  <c r="I220" i="4"/>
  <c r="L220" i="4" s="1"/>
  <c r="H207" i="4"/>
  <c r="I209" i="4"/>
  <c r="L209" i="4" s="1"/>
  <c r="I225" i="4"/>
  <c r="L225" i="4" s="1"/>
  <c r="H208" i="4"/>
  <c r="H224" i="4"/>
  <c r="I208" i="4"/>
  <c r="L208" i="4" s="1"/>
  <c r="I224" i="4"/>
  <c r="L224" i="4" s="1"/>
  <c r="I212" i="4"/>
  <c r="L212" i="4" s="1"/>
  <c r="H247" i="4"/>
  <c r="K247" i="4" s="1"/>
  <c r="I240" i="4"/>
  <c r="L240" i="4" s="1"/>
  <c r="I238" i="4"/>
  <c r="L238" i="4" s="1"/>
  <c r="H239" i="4"/>
  <c r="K239" i="4" s="1"/>
  <c r="H233" i="4"/>
  <c r="K233" i="4" s="1"/>
  <c r="I232" i="4"/>
  <c r="L232" i="4" s="1"/>
  <c r="I244" i="4"/>
  <c r="L244" i="4" s="1"/>
  <c r="H231" i="4"/>
  <c r="K231" i="4" s="1"/>
  <c r="I246" i="4"/>
  <c r="L246" i="4" s="1"/>
  <c r="K245" i="4"/>
  <c r="I248" i="4"/>
  <c r="L248" i="4" s="1"/>
  <c r="I242" i="4"/>
  <c r="L242" i="4" s="1"/>
  <c r="I234" i="4"/>
  <c r="L234" i="4" s="1"/>
  <c r="I236" i="4"/>
  <c r="L236" i="4" s="1"/>
  <c r="H237" i="4"/>
  <c r="H241" i="4"/>
  <c r="H249" i="4"/>
  <c r="H251" i="4"/>
  <c r="H243" i="4"/>
  <c r="H235" i="4"/>
  <c r="H248" i="4"/>
  <c r="H244" i="4"/>
  <c r="H240" i="4"/>
  <c r="H236" i="4"/>
  <c r="H232" i="4"/>
  <c r="K261" i="4"/>
  <c r="H250" i="4"/>
  <c r="H246" i="4"/>
  <c r="H242" i="4"/>
  <c r="H238" i="4"/>
  <c r="H234" i="4"/>
  <c r="L261" i="4"/>
  <c r="I251" i="4"/>
  <c r="L251" i="4" s="1"/>
  <c r="I249" i="4"/>
  <c r="L249" i="4" s="1"/>
  <c r="I247" i="4"/>
  <c r="L247" i="4" s="1"/>
  <c r="I245" i="4"/>
  <c r="L245" i="4" s="1"/>
  <c r="I243" i="4"/>
  <c r="L243" i="4" s="1"/>
  <c r="I241" i="4"/>
  <c r="L241" i="4" s="1"/>
  <c r="I239" i="4"/>
  <c r="L239" i="4" s="1"/>
  <c r="I237" i="4"/>
  <c r="L237" i="4" s="1"/>
  <c r="I235" i="4"/>
  <c r="L235" i="4" s="1"/>
  <c r="I233" i="4"/>
  <c r="L233" i="4" s="1"/>
  <c r="I231" i="4"/>
  <c r="L231" i="4" s="1"/>
  <c r="H222" i="1"/>
  <c r="K222" i="1" s="1"/>
  <c r="H65" i="1"/>
  <c r="K65" i="1" s="1"/>
  <c r="H170" i="1"/>
  <c r="K170" i="1" s="1"/>
  <c r="H106" i="1"/>
  <c r="K106" i="1" s="1"/>
  <c r="H230" i="1"/>
  <c r="K230" i="1" s="1"/>
  <c r="H166" i="1"/>
  <c r="K166" i="1" s="1"/>
  <c r="H102" i="1"/>
  <c r="K102" i="1" s="1"/>
  <c r="H206" i="1"/>
  <c r="K206" i="1" s="1"/>
  <c r="H94" i="1"/>
  <c r="K94" i="1" s="1"/>
  <c r="H210" i="1"/>
  <c r="K210" i="1" s="1"/>
  <c r="H146" i="1"/>
  <c r="K146" i="1" s="1"/>
  <c r="H73" i="1"/>
  <c r="K73" i="1" s="1"/>
  <c r="H233" i="1"/>
  <c r="K233" i="1" s="1"/>
  <c r="H205" i="1"/>
  <c r="K205" i="1" s="1"/>
  <c r="H177" i="1"/>
  <c r="K177" i="1" s="1"/>
  <c r="H145" i="1"/>
  <c r="K145" i="1" s="1"/>
  <c r="H117" i="1"/>
  <c r="K117" i="1" s="1"/>
  <c r="H80" i="1"/>
  <c r="K80" i="1" s="1"/>
  <c r="K261" i="1"/>
  <c r="H240" i="1"/>
  <c r="K240" i="1" s="1"/>
  <c r="H224" i="1"/>
  <c r="K224" i="1" s="1"/>
  <c r="H208" i="1"/>
  <c r="K208" i="1" s="1"/>
  <c r="H192" i="1"/>
  <c r="K192" i="1" s="1"/>
  <c r="H176" i="1"/>
  <c r="K176" i="1" s="1"/>
  <c r="H160" i="1"/>
  <c r="K160" i="1" s="1"/>
  <c r="H144" i="1"/>
  <c r="K144" i="1" s="1"/>
  <c r="H128" i="1"/>
  <c r="K128" i="1" s="1"/>
  <c r="H112" i="1"/>
  <c r="K112" i="1" s="1"/>
  <c r="H96" i="1"/>
  <c r="K96" i="1" s="1"/>
  <c r="H69" i="1"/>
  <c r="K69" i="1" s="1"/>
  <c r="H12" i="1"/>
  <c r="K12" i="1" s="1"/>
  <c r="H217" i="1"/>
  <c r="K217" i="1" s="1"/>
  <c r="H181" i="1"/>
  <c r="K181" i="1" s="1"/>
  <c r="H149" i="1"/>
  <c r="K149" i="1" s="1"/>
  <c r="H113" i="1"/>
  <c r="K113" i="1" s="1"/>
  <c r="H64" i="1"/>
  <c r="K64" i="1" s="1"/>
  <c r="H239" i="1"/>
  <c r="K239" i="1" s="1"/>
  <c r="H223" i="1"/>
  <c r="K223" i="1" s="1"/>
  <c r="H207" i="1"/>
  <c r="K207" i="1" s="1"/>
  <c r="H191" i="1"/>
  <c r="K191" i="1" s="1"/>
  <c r="H175" i="1"/>
  <c r="K175" i="1" s="1"/>
  <c r="H159" i="1"/>
  <c r="K159" i="1" s="1"/>
  <c r="H143" i="1"/>
  <c r="K143" i="1" s="1"/>
  <c r="H127" i="1"/>
  <c r="K127" i="1" s="1"/>
  <c r="H111" i="1"/>
  <c r="K111" i="1" s="1"/>
  <c r="H95" i="1"/>
  <c r="K95" i="1" s="1"/>
  <c r="H68" i="1"/>
  <c r="K68" i="1" s="1"/>
  <c r="H8" i="1"/>
  <c r="K8" i="1" s="1"/>
  <c r="H79" i="1"/>
  <c r="K79" i="1" s="1"/>
  <c r="H63" i="1"/>
  <c r="K63" i="1" s="1"/>
  <c r="H47" i="1"/>
  <c r="K47" i="1" s="1"/>
  <c r="H31" i="1"/>
  <c r="K31" i="1" s="1"/>
  <c r="H15" i="1"/>
  <c r="K15" i="1" s="1"/>
  <c r="H82" i="1"/>
  <c r="K82" i="1" s="1"/>
  <c r="H66" i="1"/>
  <c r="K66" i="1" s="1"/>
  <c r="H50" i="1"/>
  <c r="K50" i="1" s="1"/>
  <c r="H34" i="1"/>
  <c r="K34" i="1" s="1"/>
  <c r="H18" i="1"/>
  <c r="K18" i="1" s="1"/>
  <c r="H61" i="1"/>
  <c r="K61" i="1" s="1"/>
  <c r="H45" i="1"/>
  <c r="K45" i="1" s="1"/>
  <c r="H29" i="1"/>
  <c r="K29" i="1" s="1"/>
  <c r="H13" i="1"/>
  <c r="K13" i="1" s="1"/>
  <c r="H195" i="1"/>
  <c r="K195" i="1" s="1"/>
  <c r="H179" i="1"/>
  <c r="K179" i="1" s="1"/>
  <c r="H163" i="1"/>
  <c r="K163" i="1" s="1"/>
  <c r="H147" i="1"/>
  <c r="K147" i="1" s="1"/>
  <c r="H131" i="1"/>
  <c r="K131" i="1" s="1"/>
  <c r="H115" i="1"/>
  <c r="K115" i="1" s="1"/>
  <c r="H99" i="1"/>
  <c r="K99" i="1" s="1"/>
  <c r="H76" i="1"/>
  <c r="K76" i="1" s="1"/>
  <c r="H24" i="1"/>
  <c r="K24" i="1" s="1"/>
  <c r="H83" i="1"/>
  <c r="K83" i="1" s="1"/>
  <c r="H67" i="1"/>
  <c r="K67" i="1" s="1"/>
  <c r="H51" i="1"/>
  <c r="K51" i="1" s="1"/>
  <c r="H35" i="1"/>
  <c r="K35" i="1" s="1"/>
  <c r="H19" i="1"/>
  <c r="K19" i="1" s="1"/>
  <c r="H86" i="1"/>
  <c r="K86" i="1" s="1"/>
  <c r="H70" i="1"/>
  <c r="K70" i="1" s="1"/>
  <c r="H54" i="1"/>
  <c r="K54" i="1" s="1"/>
  <c r="H38" i="1"/>
  <c r="K38" i="1" s="1"/>
  <c r="H22" i="1"/>
  <c r="K22" i="1" s="1"/>
  <c r="H6" i="1"/>
  <c r="K6" i="1" s="1"/>
  <c r="K252" i="1" s="1"/>
  <c r="K253" i="1" s="1"/>
  <c r="H49" i="1"/>
  <c r="K49" i="1" s="1"/>
  <c r="H33" i="1"/>
  <c r="K33" i="1" s="1"/>
  <c r="H17" i="1"/>
  <c r="K17" i="1" s="1"/>
  <c r="H190" i="1"/>
  <c r="K190" i="1" s="1"/>
  <c r="H218" i="1"/>
  <c r="K218" i="1" s="1"/>
  <c r="H154" i="1"/>
  <c r="K154" i="1" s="1"/>
  <c r="H89" i="1"/>
  <c r="K89" i="1" s="1"/>
  <c r="H214" i="1"/>
  <c r="K214" i="1" s="1"/>
  <c r="H150" i="1"/>
  <c r="K150" i="1" s="1"/>
  <c r="H81" i="1"/>
  <c r="K81" i="1" s="1"/>
  <c r="H174" i="1"/>
  <c r="K174" i="1" s="1"/>
  <c r="H234" i="1"/>
  <c r="K234" i="1" s="1"/>
  <c r="H194" i="1"/>
  <c r="K194" i="1" s="1"/>
  <c r="H130" i="1"/>
  <c r="K130" i="1" s="1"/>
  <c r="H20" i="1"/>
  <c r="K20" i="1" s="1"/>
  <c r="H229" i="1"/>
  <c r="K229" i="1" s="1"/>
  <c r="H197" i="1"/>
  <c r="K197" i="1" s="1"/>
  <c r="H169" i="1"/>
  <c r="K169" i="1" s="1"/>
  <c r="H137" i="1"/>
  <c r="K137" i="1" s="1"/>
  <c r="H109" i="1"/>
  <c r="K109" i="1" s="1"/>
  <c r="H72" i="1"/>
  <c r="K72" i="1" s="1"/>
  <c r="H4" i="1"/>
  <c r="K4" i="1" s="1"/>
  <c r="H236" i="1"/>
  <c r="K236" i="1" s="1"/>
  <c r="H220" i="1"/>
  <c r="K220" i="1" s="1"/>
  <c r="H204" i="1"/>
  <c r="K204" i="1" s="1"/>
  <c r="H188" i="1"/>
  <c r="K188" i="1" s="1"/>
  <c r="H172" i="1"/>
  <c r="K172" i="1" s="1"/>
  <c r="H156" i="1"/>
  <c r="K156" i="1" s="1"/>
  <c r="H140" i="1"/>
  <c r="K140" i="1" s="1"/>
  <c r="H124" i="1"/>
  <c r="K124" i="1" s="1"/>
  <c r="H108" i="1"/>
  <c r="K108" i="1" s="1"/>
  <c r="H92" i="1"/>
  <c r="K92" i="1" s="1"/>
  <c r="H60" i="1"/>
  <c r="K60" i="1" s="1"/>
  <c r="H245" i="1"/>
  <c r="K245" i="1" s="1"/>
  <c r="H209" i="1"/>
  <c r="K209" i="1" s="1"/>
  <c r="H173" i="1"/>
  <c r="K173" i="1" s="1"/>
  <c r="H141" i="1"/>
  <c r="K141" i="1" s="1"/>
  <c r="H105" i="1"/>
  <c r="K105" i="1" s="1"/>
  <c r="H32" i="1"/>
  <c r="K32" i="1" s="1"/>
  <c r="H235" i="1"/>
  <c r="K235" i="1" s="1"/>
  <c r="H219" i="1"/>
  <c r="K219" i="1" s="1"/>
  <c r="H203" i="1"/>
  <c r="K203" i="1" s="1"/>
  <c r="H187" i="1"/>
  <c r="K187" i="1" s="1"/>
  <c r="H171" i="1"/>
  <c r="K171" i="1" s="1"/>
  <c r="H155" i="1"/>
  <c r="K155" i="1" s="1"/>
  <c r="H139" i="1"/>
  <c r="K139" i="1" s="1"/>
  <c r="H123" i="1"/>
  <c r="K123" i="1" s="1"/>
  <c r="H107" i="1"/>
  <c r="K107" i="1" s="1"/>
  <c r="H90" i="1"/>
  <c r="K90" i="1" s="1"/>
  <c r="H56" i="1"/>
  <c r="K56" i="1" s="1"/>
  <c r="H91" i="1"/>
  <c r="K91" i="1" s="1"/>
  <c r="H75" i="1"/>
  <c r="K75" i="1" s="1"/>
  <c r="H59" i="1"/>
  <c r="K59" i="1" s="1"/>
  <c r="H43" i="1"/>
  <c r="K43" i="1" s="1"/>
  <c r="H27" i="1"/>
  <c r="K27" i="1" s="1"/>
  <c r="H11" i="1"/>
  <c r="K11" i="1" s="1"/>
  <c r="H78" i="1"/>
  <c r="K78" i="1" s="1"/>
  <c r="H62" i="1"/>
  <c r="K62" i="1" s="1"/>
  <c r="H46" i="1"/>
  <c r="K46" i="1" s="1"/>
  <c r="H30" i="1"/>
  <c r="K30" i="1" s="1"/>
  <c r="H14" i="1"/>
  <c r="K14" i="1" s="1"/>
  <c r="H57" i="1"/>
  <c r="K57" i="1" s="1"/>
  <c r="H41" i="1"/>
  <c r="K41" i="1" s="1"/>
  <c r="H25" i="1"/>
  <c r="K25" i="1" s="1"/>
  <c r="N151" i="4" l="1"/>
  <c r="N168" i="4"/>
  <c r="N109" i="4"/>
  <c r="K109" i="4"/>
  <c r="K102" i="4"/>
  <c r="N102" i="4"/>
  <c r="K82" i="4"/>
  <c r="N82" i="4"/>
  <c r="N31" i="4"/>
  <c r="K31" i="4"/>
  <c r="N138" i="4"/>
  <c r="K138" i="4"/>
  <c r="K81" i="4"/>
  <c r="N81" i="4"/>
  <c r="N71" i="4"/>
  <c r="K71" i="4"/>
  <c r="K126" i="4"/>
  <c r="N126" i="4"/>
  <c r="N56" i="4"/>
  <c r="K56" i="4"/>
  <c r="K119" i="4"/>
  <c r="N119" i="4"/>
  <c r="K111" i="4"/>
  <c r="N111" i="4"/>
  <c r="K103" i="4"/>
  <c r="N103" i="4"/>
  <c r="K115" i="4"/>
  <c r="N115" i="4"/>
  <c r="K107" i="4"/>
  <c r="N107" i="4"/>
  <c r="K29" i="4"/>
  <c r="N29" i="4"/>
  <c r="N116" i="4"/>
  <c r="K116" i="4"/>
  <c r="N100" i="4"/>
  <c r="K100" i="4"/>
  <c r="K69" i="4"/>
  <c r="N69" i="4"/>
  <c r="K49" i="4"/>
  <c r="N49" i="4"/>
  <c r="K54" i="4"/>
  <c r="N54" i="4"/>
  <c r="N99" i="4"/>
  <c r="K99" i="4"/>
  <c r="N83" i="4"/>
  <c r="K83" i="4"/>
  <c r="K58" i="4"/>
  <c r="N58" i="4"/>
  <c r="K26" i="4"/>
  <c r="N26" i="4"/>
  <c r="N9" i="4"/>
  <c r="K9" i="4"/>
  <c r="N14" i="4"/>
  <c r="K14" i="4"/>
  <c r="N129" i="4"/>
  <c r="K129" i="4"/>
  <c r="K97" i="4"/>
  <c r="N97" i="4"/>
  <c r="N27" i="4"/>
  <c r="K27" i="4"/>
  <c r="N52" i="4"/>
  <c r="K52" i="4"/>
  <c r="N24" i="4"/>
  <c r="K24" i="4"/>
  <c r="N44" i="4"/>
  <c r="K44" i="4"/>
  <c r="N113" i="4"/>
  <c r="K113" i="4"/>
  <c r="K88" i="4"/>
  <c r="N88" i="4"/>
  <c r="K15" i="4"/>
  <c r="N15" i="4"/>
  <c r="N40" i="4"/>
  <c r="K40" i="4"/>
  <c r="K8" i="4"/>
  <c r="N8" i="4"/>
  <c r="K106" i="4"/>
  <c r="N106" i="4"/>
  <c r="K130" i="4"/>
  <c r="N130" i="4"/>
  <c r="K110" i="4"/>
  <c r="N110" i="4"/>
  <c r="K77" i="4"/>
  <c r="N77" i="4"/>
  <c r="N94" i="4"/>
  <c r="K94" i="4"/>
  <c r="N78" i="4"/>
  <c r="K78" i="4"/>
  <c r="K136" i="4"/>
  <c r="N136" i="4"/>
  <c r="K57" i="4"/>
  <c r="N57" i="4"/>
  <c r="K25" i="4"/>
  <c r="N25" i="4"/>
  <c r="N128" i="4"/>
  <c r="K128" i="4"/>
  <c r="N112" i="4"/>
  <c r="K112" i="4"/>
  <c r="N92" i="4"/>
  <c r="K92" i="4"/>
  <c r="K53" i="4"/>
  <c r="N53" i="4"/>
  <c r="K33" i="4"/>
  <c r="N33" i="4"/>
  <c r="K46" i="4"/>
  <c r="N46" i="4"/>
  <c r="N95" i="4"/>
  <c r="K95" i="4"/>
  <c r="N79" i="4"/>
  <c r="K79" i="4"/>
  <c r="K50" i="4"/>
  <c r="N50" i="4"/>
  <c r="N21" i="4"/>
  <c r="K21" i="4"/>
  <c r="N5" i="4"/>
  <c r="K5" i="4"/>
  <c r="N10" i="4"/>
  <c r="K10" i="4"/>
  <c r="K118" i="4"/>
  <c r="N118" i="4"/>
  <c r="K98" i="4"/>
  <c r="N98" i="4"/>
  <c r="K80" i="4"/>
  <c r="N80" i="4"/>
  <c r="N67" i="4"/>
  <c r="K67" i="4"/>
  <c r="K20" i="4"/>
  <c r="N20" i="4"/>
  <c r="N47" i="4"/>
  <c r="K47" i="4"/>
  <c r="N23" i="4"/>
  <c r="K23" i="4"/>
  <c r="K19" i="4"/>
  <c r="N19" i="4"/>
  <c r="N51" i="4"/>
  <c r="N36" i="4"/>
  <c r="K122" i="4"/>
  <c r="N122" i="4"/>
  <c r="K11" i="4"/>
  <c r="N11" i="4"/>
  <c r="N117" i="4"/>
  <c r="K117" i="4"/>
  <c r="N121" i="4"/>
  <c r="K121" i="4"/>
  <c r="N64" i="4"/>
  <c r="K64" i="4"/>
  <c r="K93" i="4"/>
  <c r="N93" i="4"/>
  <c r="K4" i="4"/>
  <c r="N4" i="4"/>
  <c r="K74" i="4"/>
  <c r="N74" i="4"/>
  <c r="K114" i="4"/>
  <c r="N114" i="4"/>
  <c r="K16" i="4"/>
  <c r="N16" i="4"/>
  <c r="N86" i="4"/>
  <c r="K86" i="4"/>
  <c r="K41" i="4"/>
  <c r="N41" i="4"/>
  <c r="K133" i="4"/>
  <c r="N133" i="4"/>
  <c r="K132" i="4"/>
  <c r="N132" i="4"/>
  <c r="K61" i="4"/>
  <c r="N61" i="4"/>
  <c r="N124" i="4"/>
  <c r="K124" i="4"/>
  <c r="N108" i="4"/>
  <c r="K108" i="4"/>
  <c r="N84" i="4"/>
  <c r="K84" i="4"/>
  <c r="K37" i="4"/>
  <c r="N37" i="4"/>
  <c r="K70" i="4"/>
  <c r="N70" i="4"/>
  <c r="K38" i="4"/>
  <c r="N38" i="4"/>
  <c r="N91" i="4"/>
  <c r="K91" i="4"/>
  <c r="N75" i="4"/>
  <c r="K75" i="4"/>
  <c r="K42" i="4"/>
  <c r="N42" i="4"/>
  <c r="N17" i="4"/>
  <c r="K17" i="4"/>
  <c r="N22" i="4"/>
  <c r="K22" i="4"/>
  <c r="N6" i="4"/>
  <c r="K6" i="4"/>
  <c r="K96" i="4"/>
  <c r="N96" i="4"/>
  <c r="K73" i="4"/>
  <c r="N73" i="4"/>
  <c r="N35" i="4"/>
  <c r="K35" i="4"/>
  <c r="K7" i="4"/>
  <c r="N7" i="4"/>
  <c r="K90" i="4"/>
  <c r="N90" i="4"/>
  <c r="K89" i="4"/>
  <c r="N89" i="4"/>
  <c r="N125" i="4"/>
  <c r="K125" i="4"/>
  <c r="N39" i="4"/>
  <c r="K39" i="4"/>
  <c r="N105" i="4"/>
  <c r="K105" i="4"/>
  <c r="N32" i="4"/>
  <c r="K32" i="4"/>
  <c r="N63" i="4"/>
  <c r="K63" i="4"/>
  <c r="N28" i="4"/>
  <c r="K28" i="4"/>
  <c r="N60" i="4"/>
  <c r="K60" i="4"/>
  <c r="N135" i="4"/>
  <c r="K135" i="4"/>
  <c r="K127" i="4"/>
  <c r="N127" i="4"/>
  <c r="K139" i="4"/>
  <c r="N139" i="4"/>
  <c r="N131" i="4"/>
  <c r="K131" i="4"/>
  <c r="K123" i="4"/>
  <c r="N123" i="4"/>
  <c r="K45" i="4"/>
  <c r="N45" i="4"/>
  <c r="N120" i="4"/>
  <c r="K120" i="4"/>
  <c r="N104" i="4"/>
  <c r="K104" i="4"/>
  <c r="N76" i="4"/>
  <c r="K76" i="4"/>
  <c r="K65" i="4"/>
  <c r="N65" i="4"/>
  <c r="K62" i="4"/>
  <c r="N62" i="4"/>
  <c r="K30" i="4"/>
  <c r="N30" i="4"/>
  <c r="N87" i="4"/>
  <c r="K87" i="4"/>
  <c r="K66" i="4"/>
  <c r="N66" i="4"/>
  <c r="K34" i="4"/>
  <c r="N34" i="4"/>
  <c r="N13" i="4"/>
  <c r="K13" i="4"/>
  <c r="N18" i="4"/>
  <c r="K18" i="4"/>
  <c r="N68" i="4"/>
  <c r="N59" i="4"/>
  <c r="K59" i="4"/>
  <c r="K85" i="4"/>
  <c r="N85" i="4"/>
  <c r="N48" i="4"/>
  <c r="K48" i="4"/>
  <c r="N134" i="4"/>
  <c r="K134" i="4"/>
  <c r="K72" i="4"/>
  <c r="N72" i="4"/>
  <c r="N43" i="4"/>
  <c r="N101" i="4"/>
  <c r="N137" i="4"/>
  <c r="K168" i="4"/>
  <c r="N172" i="4"/>
  <c r="N147" i="4"/>
  <c r="K147" i="4"/>
  <c r="K193" i="4"/>
  <c r="N193" i="4"/>
  <c r="K173" i="4"/>
  <c r="N173" i="4"/>
  <c r="K169" i="4"/>
  <c r="N169" i="4"/>
  <c r="K194" i="4"/>
  <c r="N194" i="4"/>
  <c r="N140" i="4"/>
  <c r="K140" i="4"/>
  <c r="N163" i="4"/>
  <c r="K163" i="4"/>
  <c r="N175" i="4"/>
  <c r="K175" i="4"/>
  <c r="K178" i="4"/>
  <c r="N178" i="4"/>
  <c r="N171" i="4"/>
  <c r="K171" i="4"/>
  <c r="N190" i="4"/>
  <c r="N148" i="4"/>
  <c r="N176" i="4"/>
  <c r="K176" i="4"/>
  <c r="K197" i="4"/>
  <c r="N197" i="4"/>
  <c r="K177" i="4"/>
  <c r="N177" i="4"/>
  <c r="K157" i="4"/>
  <c r="N157" i="4"/>
  <c r="K153" i="4"/>
  <c r="N153" i="4"/>
  <c r="K146" i="4"/>
  <c r="N146" i="4"/>
  <c r="N152" i="4"/>
  <c r="K152" i="4"/>
  <c r="N164" i="4"/>
  <c r="K164" i="4"/>
  <c r="N167" i="4"/>
  <c r="K167" i="4"/>
  <c r="K150" i="4"/>
  <c r="N150" i="4"/>
  <c r="N160" i="4"/>
  <c r="K160" i="4"/>
  <c r="K166" i="4"/>
  <c r="N166" i="4"/>
  <c r="K181" i="4"/>
  <c r="N181" i="4"/>
  <c r="K161" i="4"/>
  <c r="N161" i="4"/>
  <c r="K141" i="4"/>
  <c r="N141" i="4"/>
  <c r="K149" i="4"/>
  <c r="N149" i="4"/>
  <c r="K142" i="4"/>
  <c r="N142" i="4"/>
  <c r="N180" i="4"/>
  <c r="N162" i="4"/>
  <c r="N184" i="4"/>
  <c r="K184" i="4"/>
  <c r="N196" i="4"/>
  <c r="K196" i="4"/>
  <c r="K154" i="4"/>
  <c r="N154" i="4"/>
  <c r="N156" i="4"/>
  <c r="K156" i="4"/>
  <c r="N158" i="4"/>
  <c r="N191" i="4"/>
  <c r="N159" i="4"/>
  <c r="N192" i="4"/>
  <c r="N144" i="4"/>
  <c r="K144" i="4"/>
  <c r="N155" i="4"/>
  <c r="K155" i="4"/>
  <c r="K165" i="4"/>
  <c r="N165" i="4"/>
  <c r="K189" i="4"/>
  <c r="N189" i="4"/>
  <c r="K185" i="4"/>
  <c r="N185" i="4"/>
  <c r="K145" i="4"/>
  <c r="N145" i="4"/>
  <c r="N188" i="4"/>
  <c r="K188" i="4"/>
  <c r="K174" i="4"/>
  <c r="N174" i="4"/>
  <c r="K186" i="4"/>
  <c r="N186" i="4"/>
  <c r="N187" i="4"/>
  <c r="K187" i="4"/>
  <c r="N143" i="4"/>
  <c r="K143" i="4"/>
  <c r="K182" i="4"/>
  <c r="N182" i="4"/>
  <c r="N179" i="4"/>
  <c r="N170" i="4"/>
  <c r="N195" i="4"/>
  <c r="K207" i="4"/>
  <c r="N207" i="4"/>
  <c r="K203" i="4"/>
  <c r="N203" i="4"/>
  <c r="K200" i="4"/>
  <c r="N200" i="4"/>
  <c r="K211" i="4"/>
  <c r="N211" i="4"/>
  <c r="K206" i="4"/>
  <c r="N206" i="4"/>
  <c r="K208" i="4"/>
  <c r="N208" i="4"/>
  <c r="N228" i="4"/>
  <c r="K228" i="4"/>
  <c r="K223" i="4"/>
  <c r="N223" i="4"/>
  <c r="N229" i="4"/>
  <c r="K229" i="4"/>
  <c r="N213" i="4"/>
  <c r="K213" i="4"/>
  <c r="K222" i="4"/>
  <c r="N222" i="4"/>
  <c r="N202" i="4"/>
  <c r="K202" i="4"/>
  <c r="N224" i="4"/>
  <c r="K224" i="4"/>
  <c r="K204" i="4"/>
  <c r="N204" i="4"/>
  <c r="K199" i="4"/>
  <c r="N199" i="4"/>
  <c r="K218" i="4"/>
  <c r="N218" i="4"/>
  <c r="N201" i="4"/>
  <c r="K201" i="4"/>
  <c r="K212" i="4"/>
  <c r="N212" i="4"/>
  <c r="K230" i="4"/>
  <c r="N230" i="4"/>
  <c r="N225" i="4"/>
  <c r="K225" i="4"/>
  <c r="N209" i="4"/>
  <c r="K209" i="4"/>
  <c r="K214" i="4"/>
  <c r="N214" i="4"/>
  <c r="K198" i="4"/>
  <c r="N198" i="4"/>
  <c r="N217" i="4"/>
  <c r="K217" i="4"/>
  <c r="N220" i="4"/>
  <c r="K220" i="4"/>
  <c r="K219" i="4"/>
  <c r="N219" i="4"/>
  <c r="K227" i="4"/>
  <c r="N227" i="4"/>
  <c r="N216" i="4"/>
  <c r="K216" i="4"/>
  <c r="K215" i="4"/>
  <c r="N215" i="4"/>
  <c r="K226" i="4"/>
  <c r="N226" i="4"/>
  <c r="N221" i="4"/>
  <c r="K221" i="4"/>
  <c r="N205" i="4"/>
  <c r="K205" i="4"/>
  <c r="K210" i="4"/>
  <c r="N210" i="4"/>
  <c r="L252" i="4"/>
  <c r="L253" i="4" s="1"/>
  <c r="L262" i="4" s="1"/>
  <c r="L263" i="4" s="1"/>
  <c r="N247" i="4"/>
  <c r="N239" i="4"/>
  <c r="K234" i="4"/>
  <c r="N234" i="4"/>
  <c r="K238" i="4"/>
  <c r="N238" i="4"/>
  <c r="K242" i="4"/>
  <c r="N242" i="4"/>
  <c r="K232" i="4"/>
  <c r="N232" i="4"/>
  <c r="K248" i="4"/>
  <c r="N248" i="4"/>
  <c r="K243" i="4"/>
  <c r="N243" i="4"/>
  <c r="N233" i="4"/>
  <c r="N231" i="4"/>
  <c r="K244" i="4"/>
  <c r="N244" i="4"/>
  <c r="K235" i="4"/>
  <c r="N235" i="4"/>
  <c r="K237" i="4"/>
  <c r="N237" i="4"/>
  <c r="K246" i="4"/>
  <c r="N246" i="4"/>
  <c r="K236" i="4"/>
  <c r="N236" i="4"/>
  <c r="K251" i="4"/>
  <c r="N251" i="4"/>
  <c r="K249" i="4"/>
  <c r="N249" i="4"/>
  <c r="K241" i="4"/>
  <c r="N241" i="4"/>
  <c r="K250" i="4"/>
  <c r="N250" i="4"/>
  <c r="K240" i="4"/>
  <c r="N240" i="4"/>
  <c r="N245" i="4"/>
  <c r="N252" i="4" l="1"/>
  <c r="K252" i="4"/>
  <c r="K253" i="4" s="1"/>
  <c r="K262" i="4" s="1"/>
  <c r="K263" i="4" s="1"/>
  <c r="N253" i="4" l="1"/>
</calcChain>
</file>

<file path=xl/sharedStrings.xml><?xml version="1.0" encoding="utf-8"?>
<sst xmlns="http://schemas.openxmlformats.org/spreadsheetml/2006/main" count="47" uniqueCount="26">
  <si>
    <t>CRFSA</t>
  </si>
  <si>
    <t>Tarih</t>
  </si>
  <si>
    <t>DOHOL</t>
  </si>
  <si>
    <t>P_CRFSA</t>
  </si>
  <si>
    <t>P_DOHOL</t>
  </si>
  <si>
    <t>GETİRİ</t>
  </si>
  <si>
    <t>r_CRFSA</t>
  </si>
  <si>
    <t>r_DOHOL</t>
  </si>
  <si>
    <t>ORTALAMA</t>
  </si>
  <si>
    <t>RİSK</t>
  </si>
  <si>
    <r>
      <t>r_CRFSA-</t>
    </r>
    <r>
      <rPr>
        <b/>
        <sz val="11"/>
        <color rgb="FFFF0000"/>
        <rFont val="Calibri"/>
        <family val="2"/>
        <charset val="162"/>
        <scheme val="minor"/>
      </rPr>
      <t>Ort_r_CRFSA</t>
    </r>
  </si>
  <si>
    <r>
      <t>r_DOHOL-</t>
    </r>
    <r>
      <rPr>
        <b/>
        <sz val="11"/>
        <color rgb="FFFF0000"/>
        <rFont val="Calibri"/>
        <family val="2"/>
        <charset val="162"/>
        <scheme val="minor"/>
      </rPr>
      <t>Ort_r_DOHOL</t>
    </r>
  </si>
  <si>
    <r>
      <t>(r_CRFSA-</t>
    </r>
    <r>
      <rPr>
        <b/>
        <sz val="11"/>
        <color rgb="FFFF0000"/>
        <rFont val="Calibri"/>
        <family val="2"/>
        <charset val="162"/>
        <scheme val="minor"/>
      </rPr>
      <t>Ort_r_CRFSA</t>
    </r>
    <r>
      <rPr>
        <b/>
        <sz val="11"/>
        <color theme="1"/>
        <rFont val="Calibri"/>
        <family val="2"/>
        <charset val="162"/>
        <scheme val="minor"/>
      </rPr>
      <t>)^2</t>
    </r>
  </si>
  <si>
    <r>
      <t>(r_DOHOL-</t>
    </r>
    <r>
      <rPr>
        <b/>
        <sz val="11"/>
        <color rgb="FFFF0000"/>
        <rFont val="Calibri"/>
        <family val="2"/>
        <charset val="162"/>
        <scheme val="minor"/>
      </rPr>
      <t>Ort_r_DOHOL</t>
    </r>
    <r>
      <rPr>
        <b/>
        <sz val="11"/>
        <color theme="1"/>
        <rFont val="Calibri"/>
        <family val="2"/>
        <charset val="162"/>
        <scheme val="minor"/>
      </rPr>
      <t>)^2</t>
    </r>
  </si>
  <si>
    <t>VARYANS</t>
  </si>
  <si>
    <t>STD. SAPMA</t>
  </si>
  <si>
    <t>VARYASYON KATSAYISI</t>
  </si>
  <si>
    <r>
      <t>(r_CRFSA-</t>
    </r>
    <r>
      <rPr>
        <b/>
        <sz val="11"/>
        <color rgb="FFFF0000"/>
        <rFont val="Calibri"/>
        <family val="2"/>
        <charset val="162"/>
        <scheme val="minor"/>
      </rPr>
      <t>Ort_r_CRFSA</t>
    </r>
    <r>
      <rPr>
        <b/>
        <sz val="11"/>
        <color theme="1"/>
        <rFont val="Calibri"/>
        <family val="2"/>
        <charset val="162"/>
        <scheme val="minor"/>
      </rPr>
      <t>)</t>
    </r>
    <r>
      <rPr>
        <b/>
        <sz val="11"/>
        <color rgb="FFFF0000"/>
        <rFont val="Calibri"/>
        <family val="2"/>
        <charset val="162"/>
        <scheme val="minor"/>
      </rPr>
      <t>*</t>
    </r>
    <r>
      <rPr>
        <b/>
        <sz val="11"/>
        <color theme="1"/>
        <rFont val="Calibri"/>
        <family val="2"/>
        <charset val="162"/>
        <scheme val="minor"/>
      </rPr>
      <t>(r_DOHOL</t>
    </r>
    <r>
      <rPr>
        <b/>
        <sz val="11"/>
        <color rgb="FFFF0000"/>
        <rFont val="Calibri"/>
        <family val="2"/>
        <charset val="162"/>
        <scheme val="minor"/>
      </rPr>
      <t>-Ort_r_DOHOL</t>
    </r>
    <r>
      <rPr>
        <b/>
        <sz val="11"/>
        <color theme="1"/>
        <rFont val="Calibri"/>
        <family val="2"/>
        <charset val="162"/>
        <scheme val="minor"/>
      </rPr>
      <t>)</t>
    </r>
  </si>
  <si>
    <t>KOVARYANS(CRFSA&amp;DOHOL)</t>
  </si>
  <si>
    <t>KORELASYON(CRFSA&amp;DOHOL)</t>
  </si>
  <si>
    <t>DURUM</t>
  </si>
  <si>
    <t>W_CRFSA</t>
  </si>
  <si>
    <t>W_DOHOL</t>
  </si>
  <si>
    <t>GETİRİ_PORTFÖY</t>
  </si>
  <si>
    <t>RİSK_PORTFÖY</t>
  </si>
  <si>
    <t>PORTFÖY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</si>
</sst>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yy"/>
    <numFmt numFmtId="165" formatCode="0.0%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sz val="12"/>
      <color rgb="FFFF0000"/>
      <name val="Calibri"/>
      <family val="2"/>
      <scheme val="minor"/>
    </font>
    <font>
      <b/>
      <sz val="11"/>
      <color rgb="FFFF0000"/>
      <name val="Calibri"/>
      <family val="2"/>
      <charset val="162"/>
      <scheme val="minor"/>
    </font>
    <font>
      <b/>
      <sz val="12"/>
      <color rgb="FF000000"/>
      <name val="Calibri"/>
      <family val="2"/>
      <charset val="162"/>
      <scheme val="minor"/>
    </font>
    <font>
      <b/>
      <sz val="20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">
    <xf numFmtId="0" fontId="0" fillId="0" borderId="0" xfId="0"/>
    <xf numFmtId="164" fontId="0" fillId="0" borderId="0" xfId="0" applyNumberFormat="1"/>
    <xf numFmtId="0" fontId="0" fillId="0" borderId="0" xfId="0" applyAlignment="1">
      <alignment horizontal="center"/>
    </xf>
    <xf numFmtId="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65" fontId="0" fillId="0" borderId="0" xfId="1" applyNumberFormat="1" applyFont="1" applyAlignment="1">
      <alignment horizontal="center"/>
    </xf>
    <xf numFmtId="9" fontId="0" fillId="0" borderId="0" xfId="0" applyNumberFormat="1"/>
    <xf numFmtId="10" fontId="0" fillId="0" borderId="0" xfId="0" applyNumberFormat="1" applyAlignment="1">
      <alignment horizontal="center"/>
    </xf>
    <xf numFmtId="0" fontId="3" fillId="0" borderId="0" xfId="0" applyFont="1"/>
    <xf numFmtId="10" fontId="3" fillId="0" borderId="0" xfId="0" applyNumberFormat="1" applyFont="1" applyAlignment="1">
      <alignment horizontal="center"/>
    </xf>
    <xf numFmtId="0" fontId="5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/>
    <xf numFmtId="10" fontId="0" fillId="0" borderId="0" xfId="1" applyNumberFormat="1" applyFont="1" applyAlignment="1">
      <alignment horizontal="center"/>
    </xf>
    <xf numFmtId="0" fontId="2" fillId="0" borderId="1" xfId="0" applyFont="1" applyBorder="1" applyAlignment="1">
      <alignment horizontal="center"/>
    </xf>
    <xf numFmtId="10" fontId="2" fillId="0" borderId="1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0" fontId="6" fillId="0" borderId="0" xfId="0" applyFont="1" applyAlignment="1">
      <alignment horizontal="center" vertical="center"/>
    </xf>
  </cellXfs>
  <cellStyles count="2">
    <cellStyle name="Normal" xfId="0" builtinId="0"/>
    <cellStyle name="Yüzde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tr-TR"/>
              <a:t>TEKİL MENKUL KIYMET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'TEKİL MENKUL KIYMET'!$K$262:$L$262</c:f>
              <c:strCache>
                <c:ptCount val="1"/>
                <c:pt idx="0">
                  <c:v>2.65% 2.01%</c:v>
                </c:pt>
              </c:strCache>
            </c:strRef>
          </c:tx>
          <c:spPr>
            <a:ln w="28575">
              <a:noFill/>
            </a:ln>
          </c:spP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tr-TR"/>
                      <a:t>CRFSA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/>
              <c:tx>
                <c:rich>
                  <a:bodyPr/>
                  <a:lstStyle/>
                  <a:p>
                    <a:r>
                      <a:rPr lang="tr-TR"/>
                      <a:t>DOHOL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0"/>
            <c:showCatName val="0"/>
            <c:showSerName val="0"/>
            <c:showPercent val="0"/>
            <c:showBubbleSize val="0"/>
          </c:dLbls>
          <c:xVal>
            <c:numRef>
              <c:f>'TEKİL MENKUL KIYMET'!$K$262:$L$262</c:f>
              <c:numCache>
                <c:formatCode>0.00%</c:formatCode>
                <c:ptCount val="2"/>
                <c:pt idx="0">
                  <c:v>2.6514357131059717E-2</c:v>
                </c:pt>
                <c:pt idx="1">
                  <c:v>2.0142965197148768E-2</c:v>
                </c:pt>
              </c:numCache>
            </c:numRef>
          </c:xVal>
          <c:yVal>
            <c:numRef>
              <c:f>'TEKİL MENKUL KIYMET'!$K$261:$L$261</c:f>
              <c:numCache>
                <c:formatCode>0.00%</c:formatCode>
                <c:ptCount val="2"/>
                <c:pt idx="0">
                  <c:v>-3.3418476860785473E-4</c:v>
                </c:pt>
                <c:pt idx="1">
                  <c:v>1.8838835949103643E-3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89936320"/>
        <c:axId val="789935744"/>
      </c:scatterChart>
      <c:valAx>
        <c:axId val="789936320"/>
        <c:scaling>
          <c:orientation val="minMax"/>
        </c:scaling>
        <c:delete val="0"/>
        <c:axPos val="b"/>
        <c:numFmt formatCode="0.00%" sourceLinked="1"/>
        <c:majorTickMark val="out"/>
        <c:minorTickMark val="none"/>
        <c:tickLblPos val="nextTo"/>
        <c:crossAx val="789935744"/>
        <c:crosses val="autoZero"/>
        <c:crossBetween val="midCat"/>
      </c:valAx>
      <c:valAx>
        <c:axId val="789935744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789936320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tr-TR"/>
              <a:t>TEKİL MENKUL KIYMET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PORTFÖY!$K$262:$L$262</c:f>
              <c:strCache>
                <c:ptCount val="1"/>
                <c:pt idx="0">
                  <c:v>2.65% 2.01%</c:v>
                </c:pt>
              </c:strCache>
            </c:strRef>
          </c:tx>
          <c:spPr>
            <a:ln w="28575">
              <a:noFill/>
            </a:ln>
          </c:spP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tr-TR"/>
                      <a:t>CRFSA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/>
              <c:tx>
                <c:rich>
                  <a:bodyPr/>
                  <a:lstStyle/>
                  <a:p>
                    <a:r>
                      <a:rPr lang="tr-TR"/>
                      <a:t>DOHOL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0"/>
            <c:showCatName val="0"/>
            <c:showSerName val="0"/>
            <c:showPercent val="0"/>
            <c:showBubbleSize val="0"/>
          </c:dLbls>
          <c:xVal>
            <c:numRef>
              <c:f>PORTFÖY!$K$262:$L$262</c:f>
              <c:numCache>
                <c:formatCode>0.00%</c:formatCode>
                <c:ptCount val="2"/>
                <c:pt idx="0">
                  <c:v>2.6514357131059717E-2</c:v>
                </c:pt>
                <c:pt idx="1">
                  <c:v>2.0142965197148768E-2</c:v>
                </c:pt>
              </c:numCache>
            </c:numRef>
          </c:xVal>
          <c:yVal>
            <c:numRef>
              <c:f>PORTFÖY!$K$261:$L$261</c:f>
              <c:numCache>
                <c:formatCode>0.00%</c:formatCode>
                <c:ptCount val="2"/>
                <c:pt idx="0">
                  <c:v>-3.3418476860785473E-4</c:v>
                </c:pt>
                <c:pt idx="1">
                  <c:v>1.8838835949103643E-3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92718720"/>
        <c:axId val="792719296"/>
      </c:scatterChart>
      <c:valAx>
        <c:axId val="792718720"/>
        <c:scaling>
          <c:orientation val="minMax"/>
        </c:scaling>
        <c:delete val="0"/>
        <c:axPos val="b"/>
        <c:numFmt formatCode="0.00%" sourceLinked="1"/>
        <c:majorTickMark val="out"/>
        <c:minorTickMark val="none"/>
        <c:tickLblPos val="nextTo"/>
        <c:crossAx val="792719296"/>
        <c:crosses val="autoZero"/>
        <c:crossBetween val="midCat"/>
      </c:valAx>
      <c:valAx>
        <c:axId val="792719296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792718720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906102362204725"/>
          <c:y val="0.12547462817147853"/>
          <c:w val="0.82222970175820753"/>
          <c:h val="0.62578448527267438"/>
        </c:manualLayout>
      </c:layout>
      <c:lineChart>
        <c:grouping val="standard"/>
        <c:varyColors val="0"/>
        <c:ser>
          <c:idx val="0"/>
          <c:order val="0"/>
          <c:tx>
            <c:v>CRFSA</c:v>
          </c:tx>
          <c:marker>
            <c:symbol val="none"/>
          </c:marker>
          <c:cat>
            <c:numRef>
              <c:f>PORTFÖY!$A$3:$A$251</c:f>
              <c:numCache>
                <c:formatCode>dd/mm/yyyy</c:formatCode>
                <c:ptCount val="249"/>
                <c:pt idx="0">
                  <c:v>43423</c:v>
                </c:pt>
                <c:pt idx="1">
                  <c:v>43424</c:v>
                </c:pt>
                <c:pt idx="2">
                  <c:v>43425</c:v>
                </c:pt>
                <c:pt idx="3">
                  <c:v>43426</c:v>
                </c:pt>
                <c:pt idx="4">
                  <c:v>43427</c:v>
                </c:pt>
                <c:pt idx="5">
                  <c:v>43430</c:v>
                </c:pt>
                <c:pt idx="6">
                  <c:v>43431</c:v>
                </c:pt>
                <c:pt idx="7">
                  <c:v>43432</c:v>
                </c:pt>
                <c:pt idx="8">
                  <c:v>43433</c:v>
                </c:pt>
                <c:pt idx="9">
                  <c:v>43434</c:v>
                </c:pt>
                <c:pt idx="10">
                  <c:v>43437</c:v>
                </c:pt>
                <c:pt idx="11">
                  <c:v>43438</c:v>
                </c:pt>
                <c:pt idx="12">
                  <c:v>43439</c:v>
                </c:pt>
                <c:pt idx="13">
                  <c:v>43440</c:v>
                </c:pt>
                <c:pt idx="14">
                  <c:v>43441</c:v>
                </c:pt>
                <c:pt idx="15">
                  <c:v>43444</c:v>
                </c:pt>
                <c:pt idx="16">
                  <c:v>43445</c:v>
                </c:pt>
                <c:pt idx="17">
                  <c:v>43446</c:v>
                </c:pt>
                <c:pt idx="18">
                  <c:v>43447</c:v>
                </c:pt>
                <c:pt idx="19">
                  <c:v>43448</c:v>
                </c:pt>
                <c:pt idx="20">
                  <c:v>43451</c:v>
                </c:pt>
                <c:pt idx="21">
                  <c:v>43452</c:v>
                </c:pt>
                <c:pt idx="22">
                  <c:v>43453</c:v>
                </c:pt>
                <c:pt idx="23">
                  <c:v>43454</c:v>
                </c:pt>
                <c:pt idx="24">
                  <c:v>43455</c:v>
                </c:pt>
                <c:pt idx="25">
                  <c:v>43458</c:v>
                </c:pt>
                <c:pt idx="26">
                  <c:v>43459</c:v>
                </c:pt>
                <c:pt idx="27">
                  <c:v>43460</c:v>
                </c:pt>
                <c:pt idx="28">
                  <c:v>43461</c:v>
                </c:pt>
                <c:pt idx="29">
                  <c:v>43462</c:v>
                </c:pt>
                <c:pt idx="30">
                  <c:v>43465</c:v>
                </c:pt>
                <c:pt idx="31">
                  <c:v>43467</c:v>
                </c:pt>
                <c:pt idx="32">
                  <c:v>43468</c:v>
                </c:pt>
                <c:pt idx="33">
                  <c:v>43469</c:v>
                </c:pt>
                <c:pt idx="34">
                  <c:v>43472</c:v>
                </c:pt>
                <c:pt idx="35">
                  <c:v>43473</c:v>
                </c:pt>
                <c:pt idx="36">
                  <c:v>43474</c:v>
                </c:pt>
                <c:pt idx="37">
                  <c:v>43475</c:v>
                </c:pt>
                <c:pt idx="38">
                  <c:v>43476</c:v>
                </c:pt>
                <c:pt idx="39">
                  <c:v>43479</c:v>
                </c:pt>
                <c:pt idx="40">
                  <c:v>43480</c:v>
                </c:pt>
                <c:pt idx="41">
                  <c:v>43481</c:v>
                </c:pt>
                <c:pt idx="42">
                  <c:v>43482</c:v>
                </c:pt>
                <c:pt idx="43">
                  <c:v>43483</c:v>
                </c:pt>
                <c:pt idx="44">
                  <c:v>43486</c:v>
                </c:pt>
                <c:pt idx="45">
                  <c:v>43487</c:v>
                </c:pt>
                <c:pt idx="46">
                  <c:v>43488</c:v>
                </c:pt>
                <c:pt idx="47">
                  <c:v>43489</c:v>
                </c:pt>
                <c:pt idx="48">
                  <c:v>43490</c:v>
                </c:pt>
                <c:pt idx="49">
                  <c:v>43493</c:v>
                </c:pt>
                <c:pt idx="50">
                  <c:v>43494</c:v>
                </c:pt>
                <c:pt idx="51">
                  <c:v>43495</c:v>
                </c:pt>
                <c:pt idx="52">
                  <c:v>43496</c:v>
                </c:pt>
                <c:pt idx="53">
                  <c:v>43497</c:v>
                </c:pt>
                <c:pt idx="54">
                  <c:v>43500</c:v>
                </c:pt>
                <c:pt idx="55">
                  <c:v>43501</c:v>
                </c:pt>
                <c:pt idx="56">
                  <c:v>43502</c:v>
                </c:pt>
                <c:pt idx="57">
                  <c:v>43503</c:v>
                </c:pt>
                <c:pt idx="58">
                  <c:v>43504</c:v>
                </c:pt>
                <c:pt idx="59">
                  <c:v>43507</c:v>
                </c:pt>
                <c:pt idx="60">
                  <c:v>43508</c:v>
                </c:pt>
                <c:pt idx="61">
                  <c:v>43509</c:v>
                </c:pt>
                <c:pt idx="62">
                  <c:v>43510</c:v>
                </c:pt>
                <c:pt idx="63">
                  <c:v>43511</c:v>
                </c:pt>
                <c:pt idx="64">
                  <c:v>43514</c:v>
                </c:pt>
                <c:pt idx="65">
                  <c:v>43515</c:v>
                </c:pt>
                <c:pt idx="66">
                  <c:v>43516</c:v>
                </c:pt>
                <c:pt idx="67">
                  <c:v>43517</c:v>
                </c:pt>
                <c:pt idx="68">
                  <c:v>43518</c:v>
                </c:pt>
                <c:pt idx="69">
                  <c:v>43521</c:v>
                </c:pt>
                <c:pt idx="70">
                  <c:v>43522</c:v>
                </c:pt>
                <c:pt idx="71">
                  <c:v>43523</c:v>
                </c:pt>
                <c:pt idx="72">
                  <c:v>43524</c:v>
                </c:pt>
                <c:pt idx="73">
                  <c:v>43525</c:v>
                </c:pt>
                <c:pt idx="74">
                  <c:v>43528</c:v>
                </c:pt>
                <c:pt idx="75">
                  <c:v>43529</c:v>
                </c:pt>
                <c:pt idx="76">
                  <c:v>43530</c:v>
                </c:pt>
                <c:pt idx="77">
                  <c:v>43531</c:v>
                </c:pt>
                <c:pt idx="78">
                  <c:v>43532</c:v>
                </c:pt>
                <c:pt idx="79">
                  <c:v>43535</c:v>
                </c:pt>
                <c:pt idx="80">
                  <c:v>43536</c:v>
                </c:pt>
                <c:pt idx="81">
                  <c:v>43537</c:v>
                </c:pt>
                <c:pt idx="82">
                  <c:v>43538</c:v>
                </c:pt>
                <c:pt idx="83">
                  <c:v>43539</c:v>
                </c:pt>
                <c:pt idx="84">
                  <c:v>43542</c:v>
                </c:pt>
                <c:pt idx="85">
                  <c:v>43543</c:v>
                </c:pt>
                <c:pt idx="86">
                  <c:v>43544</c:v>
                </c:pt>
                <c:pt idx="87">
                  <c:v>43545</c:v>
                </c:pt>
                <c:pt idx="88">
                  <c:v>43546</c:v>
                </c:pt>
                <c:pt idx="89">
                  <c:v>43549</c:v>
                </c:pt>
                <c:pt idx="90">
                  <c:v>43550</c:v>
                </c:pt>
                <c:pt idx="91">
                  <c:v>43551</c:v>
                </c:pt>
                <c:pt idx="92">
                  <c:v>43552</c:v>
                </c:pt>
                <c:pt idx="93">
                  <c:v>43553</c:v>
                </c:pt>
                <c:pt idx="94">
                  <c:v>43556</c:v>
                </c:pt>
                <c:pt idx="95">
                  <c:v>43557</c:v>
                </c:pt>
                <c:pt idx="96">
                  <c:v>43558</c:v>
                </c:pt>
                <c:pt idx="97">
                  <c:v>43559</c:v>
                </c:pt>
                <c:pt idx="98">
                  <c:v>43560</c:v>
                </c:pt>
                <c:pt idx="99">
                  <c:v>43563</c:v>
                </c:pt>
                <c:pt idx="100">
                  <c:v>43564</c:v>
                </c:pt>
                <c:pt idx="101">
                  <c:v>43565</c:v>
                </c:pt>
                <c:pt idx="102">
                  <c:v>43566</c:v>
                </c:pt>
                <c:pt idx="103">
                  <c:v>43567</c:v>
                </c:pt>
                <c:pt idx="104">
                  <c:v>43570</c:v>
                </c:pt>
                <c:pt idx="105">
                  <c:v>43571</c:v>
                </c:pt>
                <c:pt idx="106">
                  <c:v>43572</c:v>
                </c:pt>
                <c:pt idx="107">
                  <c:v>43573</c:v>
                </c:pt>
                <c:pt idx="108">
                  <c:v>43574</c:v>
                </c:pt>
                <c:pt idx="109">
                  <c:v>43577</c:v>
                </c:pt>
                <c:pt idx="110">
                  <c:v>43579</c:v>
                </c:pt>
                <c:pt idx="111">
                  <c:v>43580</c:v>
                </c:pt>
                <c:pt idx="112">
                  <c:v>43581</c:v>
                </c:pt>
                <c:pt idx="113">
                  <c:v>43584</c:v>
                </c:pt>
                <c:pt idx="114">
                  <c:v>43585</c:v>
                </c:pt>
                <c:pt idx="115">
                  <c:v>43587</c:v>
                </c:pt>
                <c:pt idx="116">
                  <c:v>43588</c:v>
                </c:pt>
                <c:pt idx="117">
                  <c:v>43591</c:v>
                </c:pt>
                <c:pt idx="118">
                  <c:v>43592</c:v>
                </c:pt>
                <c:pt idx="119">
                  <c:v>43593</c:v>
                </c:pt>
                <c:pt idx="120">
                  <c:v>43594</c:v>
                </c:pt>
                <c:pt idx="121">
                  <c:v>43595</c:v>
                </c:pt>
                <c:pt idx="122">
                  <c:v>43598</c:v>
                </c:pt>
                <c:pt idx="123">
                  <c:v>43599</c:v>
                </c:pt>
                <c:pt idx="124">
                  <c:v>43600</c:v>
                </c:pt>
                <c:pt idx="125">
                  <c:v>43601</c:v>
                </c:pt>
                <c:pt idx="126">
                  <c:v>43602</c:v>
                </c:pt>
                <c:pt idx="127">
                  <c:v>43605</c:v>
                </c:pt>
                <c:pt idx="128">
                  <c:v>43606</c:v>
                </c:pt>
                <c:pt idx="129">
                  <c:v>43607</c:v>
                </c:pt>
                <c:pt idx="130">
                  <c:v>43608</c:v>
                </c:pt>
                <c:pt idx="131">
                  <c:v>43609</c:v>
                </c:pt>
                <c:pt idx="132">
                  <c:v>43612</c:v>
                </c:pt>
                <c:pt idx="133">
                  <c:v>43613</c:v>
                </c:pt>
                <c:pt idx="134">
                  <c:v>43614</c:v>
                </c:pt>
                <c:pt idx="135">
                  <c:v>43615</c:v>
                </c:pt>
                <c:pt idx="136">
                  <c:v>43616</c:v>
                </c:pt>
                <c:pt idx="137">
                  <c:v>43619</c:v>
                </c:pt>
                <c:pt idx="138">
                  <c:v>43623</c:v>
                </c:pt>
                <c:pt idx="139">
                  <c:v>43626</c:v>
                </c:pt>
                <c:pt idx="140">
                  <c:v>43627</c:v>
                </c:pt>
                <c:pt idx="141">
                  <c:v>43628</c:v>
                </c:pt>
                <c:pt idx="142">
                  <c:v>43629</c:v>
                </c:pt>
                <c:pt idx="143">
                  <c:v>43630</c:v>
                </c:pt>
                <c:pt idx="144">
                  <c:v>43633</c:v>
                </c:pt>
                <c:pt idx="145">
                  <c:v>43634</c:v>
                </c:pt>
                <c:pt idx="146">
                  <c:v>43635</c:v>
                </c:pt>
                <c:pt idx="147">
                  <c:v>43636</c:v>
                </c:pt>
                <c:pt idx="148">
                  <c:v>43637</c:v>
                </c:pt>
                <c:pt idx="149">
                  <c:v>43640</c:v>
                </c:pt>
                <c:pt idx="150">
                  <c:v>43641</c:v>
                </c:pt>
                <c:pt idx="151">
                  <c:v>43642</c:v>
                </c:pt>
                <c:pt idx="152">
                  <c:v>43643</c:v>
                </c:pt>
                <c:pt idx="153">
                  <c:v>43644</c:v>
                </c:pt>
                <c:pt idx="154">
                  <c:v>43647</c:v>
                </c:pt>
                <c:pt idx="155">
                  <c:v>43648</c:v>
                </c:pt>
                <c:pt idx="156">
                  <c:v>43649</c:v>
                </c:pt>
                <c:pt idx="157">
                  <c:v>43650</c:v>
                </c:pt>
                <c:pt idx="158">
                  <c:v>43651</c:v>
                </c:pt>
                <c:pt idx="159">
                  <c:v>43654</c:v>
                </c:pt>
                <c:pt idx="160">
                  <c:v>43655</c:v>
                </c:pt>
                <c:pt idx="161">
                  <c:v>43656</c:v>
                </c:pt>
                <c:pt idx="162">
                  <c:v>43657</c:v>
                </c:pt>
                <c:pt idx="163">
                  <c:v>43658</c:v>
                </c:pt>
                <c:pt idx="164">
                  <c:v>43662</c:v>
                </c:pt>
                <c:pt idx="165">
                  <c:v>43663</c:v>
                </c:pt>
                <c:pt idx="166">
                  <c:v>43664</c:v>
                </c:pt>
                <c:pt idx="167">
                  <c:v>43665</c:v>
                </c:pt>
                <c:pt idx="168">
                  <c:v>43668</c:v>
                </c:pt>
                <c:pt idx="169">
                  <c:v>43669</c:v>
                </c:pt>
                <c:pt idx="170">
                  <c:v>43670</c:v>
                </c:pt>
                <c:pt idx="171">
                  <c:v>43671</c:v>
                </c:pt>
                <c:pt idx="172">
                  <c:v>43672</c:v>
                </c:pt>
                <c:pt idx="173">
                  <c:v>43675</c:v>
                </c:pt>
                <c:pt idx="174">
                  <c:v>43676</c:v>
                </c:pt>
                <c:pt idx="175">
                  <c:v>43677</c:v>
                </c:pt>
                <c:pt idx="176">
                  <c:v>43678</c:v>
                </c:pt>
                <c:pt idx="177">
                  <c:v>43679</c:v>
                </c:pt>
                <c:pt idx="178">
                  <c:v>43682</c:v>
                </c:pt>
                <c:pt idx="179">
                  <c:v>43683</c:v>
                </c:pt>
                <c:pt idx="180">
                  <c:v>43684</c:v>
                </c:pt>
                <c:pt idx="181">
                  <c:v>43685</c:v>
                </c:pt>
                <c:pt idx="182">
                  <c:v>43686</c:v>
                </c:pt>
                <c:pt idx="183">
                  <c:v>43692</c:v>
                </c:pt>
                <c:pt idx="184">
                  <c:v>43693</c:v>
                </c:pt>
                <c:pt idx="185">
                  <c:v>43696</c:v>
                </c:pt>
                <c:pt idx="186">
                  <c:v>43697</c:v>
                </c:pt>
                <c:pt idx="187">
                  <c:v>43698</c:v>
                </c:pt>
                <c:pt idx="188">
                  <c:v>43699</c:v>
                </c:pt>
                <c:pt idx="189">
                  <c:v>43700</c:v>
                </c:pt>
                <c:pt idx="190">
                  <c:v>43703</c:v>
                </c:pt>
                <c:pt idx="191">
                  <c:v>43704</c:v>
                </c:pt>
                <c:pt idx="192">
                  <c:v>43705</c:v>
                </c:pt>
                <c:pt idx="193">
                  <c:v>43706</c:v>
                </c:pt>
                <c:pt idx="194">
                  <c:v>43710</c:v>
                </c:pt>
                <c:pt idx="195">
                  <c:v>43711</c:v>
                </c:pt>
                <c:pt idx="196">
                  <c:v>43712</c:v>
                </c:pt>
                <c:pt idx="197">
                  <c:v>43713</c:v>
                </c:pt>
                <c:pt idx="198">
                  <c:v>43714</c:v>
                </c:pt>
                <c:pt idx="199">
                  <c:v>43717</c:v>
                </c:pt>
                <c:pt idx="200">
                  <c:v>43718</c:v>
                </c:pt>
                <c:pt idx="201">
                  <c:v>43719</c:v>
                </c:pt>
                <c:pt idx="202">
                  <c:v>43720</c:v>
                </c:pt>
                <c:pt idx="203">
                  <c:v>43721</c:v>
                </c:pt>
                <c:pt idx="204">
                  <c:v>43724</c:v>
                </c:pt>
                <c:pt idx="205">
                  <c:v>43725</c:v>
                </c:pt>
                <c:pt idx="206">
                  <c:v>43726</c:v>
                </c:pt>
                <c:pt idx="207">
                  <c:v>43727</c:v>
                </c:pt>
                <c:pt idx="208">
                  <c:v>43728</c:v>
                </c:pt>
                <c:pt idx="209">
                  <c:v>43731</c:v>
                </c:pt>
                <c:pt idx="210">
                  <c:v>43732</c:v>
                </c:pt>
                <c:pt idx="211">
                  <c:v>43733</c:v>
                </c:pt>
                <c:pt idx="212">
                  <c:v>43734</c:v>
                </c:pt>
                <c:pt idx="213">
                  <c:v>43735</c:v>
                </c:pt>
                <c:pt idx="214">
                  <c:v>43738</c:v>
                </c:pt>
                <c:pt idx="215">
                  <c:v>43739</c:v>
                </c:pt>
                <c:pt idx="216">
                  <c:v>43740</c:v>
                </c:pt>
                <c:pt idx="217">
                  <c:v>43741</c:v>
                </c:pt>
                <c:pt idx="218">
                  <c:v>43742</c:v>
                </c:pt>
                <c:pt idx="219">
                  <c:v>43745</c:v>
                </c:pt>
                <c:pt idx="220">
                  <c:v>43746</c:v>
                </c:pt>
                <c:pt idx="221">
                  <c:v>43747</c:v>
                </c:pt>
                <c:pt idx="222">
                  <c:v>43748</c:v>
                </c:pt>
                <c:pt idx="223">
                  <c:v>43749</c:v>
                </c:pt>
                <c:pt idx="224">
                  <c:v>43752</c:v>
                </c:pt>
                <c:pt idx="225">
                  <c:v>43753</c:v>
                </c:pt>
                <c:pt idx="226">
                  <c:v>43754</c:v>
                </c:pt>
                <c:pt idx="227">
                  <c:v>43755</c:v>
                </c:pt>
                <c:pt idx="228">
                  <c:v>43756</c:v>
                </c:pt>
                <c:pt idx="229">
                  <c:v>43759</c:v>
                </c:pt>
                <c:pt idx="230">
                  <c:v>43760</c:v>
                </c:pt>
                <c:pt idx="231">
                  <c:v>43761</c:v>
                </c:pt>
                <c:pt idx="232">
                  <c:v>43762</c:v>
                </c:pt>
                <c:pt idx="233">
                  <c:v>43763</c:v>
                </c:pt>
                <c:pt idx="234">
                  <c:v>43766</c:v>
                </c:pt>
                <c:pt idx="235">
                  <c:v>43768</c:v>
                </c:pt>
                <c:pt idx="236">
                  <c:v>43769</c:v>
                </c:pt>
                <c:pt idx="237">
                  <c:v>43770</c:v>
                </c:pt>
                <c:pt idx="238">
                  <c:v>43773</c:v>
                </c:pt>
                <c:pt idx="239">
                  <c:v>43774</c:v>
                </c:pt>
                <c:pt idx="240">
                  <c:v>43775</c:v>
                </c:pt>
                <c:pt idx="241">
                  <c:v>43776</c:v>
                </c:pt>
                <c:pt idx="242">
                  <c:v>43777</c:v>
                </c:pt>
                <c:pt idx="243">
                  <c:v>43780</c:v>
                </c:pt>
                <c:pt idx="244">
                  <c:v>43781</c:v>
                </c:pt>
                <c:pt idx="245">
                  <c:v>43782</c:v>
                </c:pt>
                <c:pt idx="246">
                  <c:v>43783</c:v>
                </c:pt>
                <c:pt idx="247">
                  <c:v>43784</c:v>
                </c:pt>
                <c:pt idx="248">
                  <c:v>43787</c:v>
                </c:pt>
              </c:numCache>
            </c:numRef>
          </c:cat>
          <c:val>
            <c:numRef>
              <c:f>PORTFÖY!$B$3:$B$251</c:f>
              <c:numCache>
                <c:formatCode>#,##0.00</c:formatCode>
                <c:ptCount val="249"/>
                <c:pt idx="0">
                  <c:v>4.43</c:v>
                </c:pt>
                <c:pt idx="1">
                  <c:v>4.0999999999999996</c:v>
                </c:pt>
                <c:pt idx="2">
                  <c:v>4</c:v>
                </c:pt>
                <c:pt idx="3">
                  <c:v>3.88</c:v>
                </c:pt>
                <c:pt idx="4">
                  <c:v>3.83</c:v>
                </c:pt>
                <c:pt idx="5">
                  <c:v>3.92</c:v>
                </c:pt>
                <c:pt idx="6">
                  <c:v>3.85</c:v>
                </c:pt>
                <c:pt idx="7">
                  <c:v>3.95</c:v>
                </c:pt>
                <c:pt idx="8">
                  <c:v>3.95</c:v>
                </c:pt>
                <c:pt idx="9">
                  <c:v>3.92</c:v>
                </c:pt>
                <c:pt idx="10">
                  <c:v>3.88</c:v>
                </c:pt>
                <c:pt idx="11">
                  <c:v>3.83</c:v>
                </c:pt>
                <c:pt idx="12">
                  <c:v>3.8</c:v>
                </c:pt>
                <c:pt idx="13">
                  <c:v>3.75</c:v>
                </c:pt>
                <c:pt idx="14">
                  <c:v>3.81</c:v>
                </c:pt>
                <c:pt idx="15">
                  <c:v>3.78</c:v>
                </c:pt>
                <c:pt idx="16">
                  <c:v>3.75</c:v>
                </c:pt>
                <c:pt idx="17">
                  <c:v>3.59</c:v>
                </c:pt>
                <c:pt idx="18">
                  <c:v>3.58</c:v>
                </c:pt>
                <c:pt idx="19">
                  <c:v>3.43</c:v>
                </c:pt>
                <c:pt idx="20">
                  <c:v>3.45</c:v>
                </c:pt>
                <c:pt idx="21">
                  <c:v>3.47</c:v>
                </c:pt>
                <c:pt idx="22">
                  <c:v>3.61</c:v>
                </c:pt>
                <c:pt idx="23">
                  <c:v>3.52</c:v>
                </c:pt>
                <c:pt idx="24">
                  <c:v>3.52</c:v>
                </c:pt>
                <c:pt idx="25">
                  <c:v>3.5</c:v>
                </c:pt>
                <c:pt idx="26">
                  <c:v>3.44</c:v>
                </c:pt>
                <c:pt idx="27">
                  <c:v>3.45</c:v>
                </c:pt>
                <c:pt idx="28">
                  <c:v>3.48</c:v>
                </c:pt>
                <c:pt idx="29">
                  <c:v>3.49</c:v>
                </c:pt>
                <c:pt idx="30">
                  <c:v>3.48</c:v>
                </c:pt>
                <c:pt idx="31">
                  <c:v>3.41</c:v>
                </c:pt>
                <c:pt idx="32">
                  <c:v>3.28</c:v>
                </c:pt>
                <c:pt idx="33">
                  <c:v>3.32</c:v>
                </c:pt>
                <c:pt idx="34">
                  <c:v>3.36</c:v>
                </c:pt>
                <c:pt idx="35">
                  <c:v>3.36</c:v>
                </c:pt>
                <c:pt idx="36">
                  <c:v>3.39</c:v>
                </c:pt>
                <c:pt idx="37">
                  <c:v>3.39</c:v>
                </c:pt>
                <c:pt idx="38">
                  <c:v>3.43</c:v>
                </c:pt>
                <c:pt idx="39">
                  <c:v>3.42</c:v>
                </c:pt>
                <c:pt idx="40">
                  <c:v>3.44</c:v>
                </c:pt>
                <c:pt idx="41">
                  <c:v>3.46</c:v>
                </c:pt>
                <c:pt idx="42">
                  <c:v>3.51</c:v>
                </c:pt>
                <c:pt idx="43">
                  <c:v>3.54</c:v>
                </c:pt>
                <c:pt idx="44">
                  <c:v>3.52</c:v>
                </c:pt>
                <c:pt idx="45">
                  <c:v>3.6</c:v>
                </c:pt>
                <c:pt idx="46">
                  <c:v>3.94</c:v>
                </c:pt>
                <c:pt idx="47">
                  <c:v>3.83</c:v>
                </c:pt>
                <c:pt idx="48">
                  <c:v>3.8</c:v>
                </c:pt>
                <c:pt idx="49">
                  <c:v>3.99</c:v>
                </c:pt>
                <c:pt idx="50">
                  <c:v>4.0199999999999996</c:v>
                </c:pt>
                <c:pt idx="51">
                  <c:v>4.0199999999999996</c:v>
                </c:pt>
                <c:pt idx="52">
                  <c:v>3.94</c:v>
                </c:pt>
                <c:pt idx="53">
                  <c:v>3.86</c:v>
                </c:pt>
                <c:pt idx="54">
                  <c:v>3.83</c:v>
                </c:pt>
                <c:pt idx="55">
                  <c:v>3.96</c:v>
                </c:pt>
                <c:pt idx="56">
                  <c:v>3.97</c:v>
                </c:pt>
                <c:pt idx="57">
                  <c:v>3.93</c:v>
                </c:pt>
                <c:pt idx="58">
                  <c:v>3.92</c:v>
                </c:pt>
                <c:pt idx="59">
                  <c:v>3.98</c:v>
                </c:pt>
                <c:pt idx="60">
                  <c:v>3.91</c:v>
                </c:pt>
                <c:pt idx="61">
                  <c:v>3.71</c:v>
                </c:pt>
                <c:pt idx="62">
                  <c:v>3.68</c:v>
                </c:pt>
                <c:pt idx="63">
                  <c:v>3.71</c:v>
                </c:pt>
                <c:pt idx="64">
                  <c:v>3.69</c:v>
                </c:pt>
                <c:pt idx="65">
                  <c:v>3.67</c:v>
                </c:pt>
                <c:pt idx="66">
                  <c:v>3.63</c:v>
                </c:pt>
                <c:pt idx="67">
                  <c:v>3.64</c:v>
                </c:pt>
                <c:pt idx="68">
                  <c:v>3.73</c:v>
                </c:pt>
                <c:pt idx="69">
                  <c:v>3.77</c:v>
                </c:pt>
                <c:pt idx="70">
                  <c:v>3.87</c:v>
                </c:pt>
                <c:pt idx="71">
                  <c:v>3.84</c:v>
                </c:pt>
                <c:pt idx="72">
                  <c:v>3.81</c:v>
                </c:pt>
                <c:pt idx="73">
                  <c:v>3.73</c:v>
                </c:pt>
                <c:pt idx="74">
                  <c:v>3.8</c:v>
                </c:pt>
                <c:pt idx="75">
                  <c:v>3.74</c:v>
                </c:pt>
                <c:pt idx="76">
                  <c:v>3.78</c:v>
                </c:pt>
                <c:pt idx="77">
                  <c:v>3.67</c:v>
                </c:pt>
                <c:pt idx="78">
                  <c:v>3.6</c:v>
                </c:pt>
                <c:pt idx="79">
                  <c:v>3.59</c:v>
                </c:pt>
                <c:pt idx="80">
                  <c:v>3.56</c:v>
                </c:pt>
                <c:pt idx="81">
                  <c:v>3.52</c:v>
                </c:pt>
                <c:pt idx="82">
                  <c:v>3.56</c:v>
                </c:pt>
                <c:pt idx="83">
                  <c:v>3.58</c:v>
                </c:pt>
                <c:pt idx="84">
                  <c:v>3.62</c:v>
                </c:pt>
                <c:pt idx="85">
                  <c:v>3.65</c:v>
                </c:pt>
                <c:pt idx="86">
                  <c:v>3.62</c:v>
                </c:pt>
                <c:pt idx="87">
                  <c:v>3.68</c:v>
                </c:pt>
                <c:pt idx="88">
                  <c:v>3.59</c:v>
                </c:pt>
                <c:pt idx="89">
                  <c:v>3.52</c:v>
                </c:pt>
                <c:pt idx="90">
                  <c:v>3.57</c:v>
                </c:pt>
                <c:pt idx="91">
                  <c:v>3.35</c:v>
                </c:pt>
                <c:pt idx="92">
                  <c:v>3.31</c:v>
                </c:pt>
                <c:pt idx="93">
                  <c:v>3.36</c:v>
                </c:pt>
                <c:pt idx="94">
                  <c:v>3.5</c:v>
                </c:pt>
                <c:pt idx="95">
                  <c:v>3.42</c:v>
                </c:pt>
                <c:pt idx="96">
                  <c:v>3.43</c:v>
                </c:pt>
                <c:pt idx="97">
                  <c:v>3.47</c:v>
                </c:pt>
                <c:pt idx="98">
                  <c:v>3.44</c:v>
                </c:pt>
                <c:pt idx="99">
                  <c:v>3.37</c:v>
                </c:pt>
                <c:pt idx="100">
                  <c:v>3.39</c:v>
                </c:pt>
                <c:pt idx="101">
                  <c:v>3.37</c:v>
                </c:pt>
                <c:pt idx="102">
                  <c:v>3.34</c:v>
                </c:pt>
                <c:pt idx="103">
                  <c:v>3.32</c:v>
                </c:pt>
                <c:pt idx="104">
                  <c:v>3.38</c:v>
                </c:pt>
                <c:pt idx="105">
                  <c:v>3.4</c:v>
                </c:pt>
                <c:pt idx="106">
                  <c:v>3.41</c:v>
                </c:pt>
                <c:pt idx="107">
                  <c:v>3.36</c:v>
                </c:pt>
                <c:pt idx="108">
                  <c:v>3.37</c:v>
                </c:pt>
                <c:pt idx="109">
                  <c:v>3.35</c:v>
                </c:pt>
                <c:pt idx="110">
                  <c:v>3.38</c:v>
                </c:pt>
                <c:pt idx="111">
                  <c:v>3.35</c:v>
                </c:pt>
                <c:pt idx="112">
                  <c:v>3.35</c:v>
                </c:pt>
                <c:pt idx="113">
                  <c:v>3.3</c:v>
                </c:pt>
                <c:pt idx="114">
                  <c:v>3.3</c:v>
                </c:pt>
                <c:pt idx="115">
                  <c:v>3.16</c:v>
                </c:pt>
                <c:pt idx="116">
                  <c:v>3.14</c:v>
                </c:pt>
                <c:pt idx="117">
                  <c:v>3.07</c:v>
                </c:pt>
                <c:pt idx="118">
                  <c:v>3.05</c:v>
                </c:pt>
                <c:pt idx="119">
                  <c:v>3.05</c:v>
                </c:pt>
                <c:pt idx="120">
                  <c:v>2.98</c:v>
                </c:pt>
                <c:pt idx="121">
                  <c:v>2.99</c:v>
                </c:pt>
                <c:pt idx="122">
                  <c:v>2.9</c:v>
                </c:pt>
                <c:pt idx="123">
                  <c:v>2.92</c:v>
                </c:pt>
                <c:pt idx="124">
                  <c:v>2.89</c:v>
                </c:pt>
                <c:pt idx="125">
                  <c:v>2.9</c:v>
                </c:pt>
                <c:pt idx="126">
                  <c:v>2.86</c:v>
                </c:pt>
                <c:pt idx="127">
                  <c:v>2.81</c:v>
                </c:pt>
                <c:pt idx="128">
                  <c:v>2.76</c:v>
                </c:pt>
                <c:pt idx="129">
                  <c:v>2.63</c:v>
                </c:pt>
                <c:pt idx="130">
                  <c:v>2.6</c:v>
                </c:pt>
                <c:pt idx="131">
                  <c:v>2.63</c:v>
                </c:pt>
                <c:pt idx="132">
                  <c:v>2.64</c:v>
                </c:pt>
                <c:pt idx="133">
                  <c:v>2.67</c:v>
                </c:pt>
                <c:pt idx="134">
                  <c:v>2.65</c:v>
                </c:pt>
                <c:pt idx="135">
                  <c:v>2.72</c:v>
                </c:pt>
                <c:pt idx="136">
                  <c:v>2.74</c:v>
                </c:pt>
                <c:pt idx="137">
                  <c:v>2.73</c:v>
                </c:pt>
                <c:pt idx="138">
                  <c:v>2.77</c:v>
                </c:pt>
                <c:pt idx="139">
                  <c:v>2.89</c:v>
                </c:pt>
                <c:pt idx="140">
                  <c:v>2.86</c:v>
                </c:pt>
                <c:pt idx="141">
                  <c:v>2.86</c:v>
                </c:pt>
                <c:pt idx="142">
                  <c:v>2.74</c:v>
                </c:pt>
                <c:pt idx="143">
                  <c:v>2.69</c:v>
                </c:pt>
                <c:pt idx="144">
                  <c:v>2.75</c:v>
                </c:pt>
                <c:pt idx="145">
                  <c:v>2.8</c:v>
                </c:pt>
                <c:pt idx="146">
                  <c:v>2.79</c:v>
                </c:pt>
                <c:pt idx="147">
                  <c:v>2.77</c:v>
                </c:pt>
                <c:pt idx="148">
                  <c:v>2.73</c:v>
                </c:pt>
                <c:pt idx="149">
                  <c:v>2.78</c:v>
                </c:pt>
                <c:pt idx="150">
                  <c:v>3.33</c:v>
                </c:pt>
                <c:pt idx="151">
                  <c:v>3.41</c:v>
                </c:pt>
                <c:pt idx="152">
                  <c:v>3.2</c:v>
                </c:pt>
                <c:pt idx="153">
                  <c:v>3.18</c:v>
                </c:pt>
                <c:pt idx="154">
                  <c:v>3.18</c:v>
                </c:pt>
                <c:pt idx="155">
                  <c:v>3.19</c:v>
                </c:pt>
                <c:pt idx="156">
                  <c:v>3.11</c:v>
                </c:pt>
                <c:pt idx="157">
                  <c:v>3.14</c:v>
                </c:pt>
                <c:pt idx="158">
                  <c:v>3.11</c:v>
                </c:pt>
                <c:pt idx="159">
                  <c:v>3.05</c:v>
                </c:pt>
                <c:pt idx="160">
                  <c:v>3.05</c:v>
                </c:pt>
                <c:pt idx="161">
                  <c:v>3.1</c:v>
                </c:pt>
                <c:pt idx="162">
                  <c:v>3.07</c:v>
                </c:pt>
                <c:pt idx="163">
                  <c:v>3</c:v>
                </c:pt>
                <c:pt idx="164">
                  <c:v>3.03</c:v>
                </c:pt>
                <c:pt idx="165">
                  <c:v>3.08</c:v>
                </c:pt>
                <c:pt idx="166">
                  <c:v>3.1</c:v>
                </c:pt>
                <c:pt idx="167">
                  <c:v>3.1</c:v>
                </c:pt>
                <c:pt idx="168">
                  <c:v>3.16</c:v>
                </c:pt>
                <c:pt idx="169">
                  <c:v>3.24</c:v>
                </c:pt>
                <c:pt idx="170">
                  <c:v>3.19</c:v>
                </c:pt>
                <c:pt idx="171">
                  <c:v>3.14</c:v>
                </c:pt>
                <c:pt idx="172">
                  <c:v>3.16</c:v>
                </c:pt>
                <c:pt idx="173">
                  <c:v>3.17</c:v>
                </c:pt>
                <c:pt idx="174">
                  <c:v>3.16</c:v>
                </c:pt>
                <c:pt idx="175">
                  <c:v>3.14</c:v>
                </c:pt>
                <c:pt idx="176">
                  <c:v>3.18</c:v>
                </c:pt>
                <c:pt idx="177">
                  <c:v>3.16</c:v>
                </c:pt>
                <c:pt idx="178">
                  <c:v>3.11</c:v>
                </c:pt>
                <c:pt idx="179">
                  <c:v>3.11</c:v>
                </c:pt>
                <c:pt idx="180">
                  <c:v>3.04</c:v>
                </c:pt>
                <c:pt idx="181">
                  <c:v>3.02</c:v>
                </c:pt>
                <c:pt idx="182">
                  <c:v>3.03</c:v>
                </c:pt>
                <c:pt idx="183">
                  <c:v>2.96</c:v>
                </c:pt>
                <c:pt idx="184">
                  <c:v>2.91</c:v>
                </c:pt>
                <c:pt idx="185">
                  <c:v>2.94</c:v>
                </c:pt>
                <c:pt idx="186">
                  <c:v>2.96</c:v>
                </c:pt>
                <c:pt idx="187">
                  <c:v>2.93</c:v>
                </c:pt>
                <c:pt idx="188">
                  <c:v>2.92</c:v>
                </c:pt>
                <c:pt idx="189">
                  <c:v>2.92</c:v>
                </c:pt>
                <c:pt idx="190">
                  <c:v>3.1</c:v>
                </c:pt>
                <c:pt idx="191">
                  <c:v>3.54</c:v>
                </c:pt>
                <c:pt idx="192">
                  <c:v>3.4</c:v>
                </c:pt>
                <c:pt idx="193">
                  <c:v>3.3</c:v>
                </c:pt>
                <c:pt idx="194">
                  <c:v>3.34</c:v>
                </c:pt>
                <c:pt idx="195">
                  <c:v>3.38</c:v>
                </c:pt>
                <c:pt idx="196">
                  <c:v>3.54</c:v>
                </c:pt>
                <c:pt idx="197">
                  <c:v>3.51</c:v>
                </c:pt>
                <c:pt idx="198">
                  <c:v>3.39</c:v>
                </c:pt>
                <c:pt idx="199">
                  <c:v>3.52</c:v>
                </c:pt>
                <c:pt idx="200">
                  <c:v>3.51</c:v>
                </c:pt>
                <c:pt idx="201">
                  <c:v>3.5</c:v>
                </c:pt>
                <c:pt idx="202">
                  <c:v>3.49</c:v>
                </c:pt>
                <c:pt idx="203">
                  <c:v>3.5</c:v>
                </c:pt>
                <c:pt idx="204">
                  <c:v>3.47</c:v>
                </c:pt>
                <c:pt idx="205">
                  <c:v>3.43</c:v>
                </c:pt>
                <c:pt idx="206">
                  <c:v>3.45</c:v>
                </c:pt>
                <c:pt idx="207">
                  <c:v>3.54</c:v>
                </c:pt>
                <c:pt idx="208">
                  <c:v>3.53</c:v>
                </c:pt>
                <c:pt idx="209">
                  <c:v>3.6</c:v>
                </c:pt>
                <c:pt idx="210">
                  <c:v>3.57</c:v>
                </c:pt>
                <c:pt idx="211">
                  <c:v>3.58</c:v>
                </c:pt>
                <c:pt idx="212">
                  <c:v>3.53</c:v>
                </c:pt>
                <c:pt idx="213">
                  <c:v>3.56</c:v>
                </c:pt>
                <c:pt idx="214">
                  <c:v>3.66</c:v>
                </c:pt>
                <c:pt idx="215">
                  <c:v>3.61</c:v>
                </c:pt>
                <c:pt idx="216">
                  <c:v>3.62</c:v>
                </c:pt>
                <c:pt idx="217">
                  <c:v>3.57</c:v>
                </c:pt>
                <c:pt idx="218">
                  <c:v>3.59</c:v>
                </c:pt>
                <c:pt idx="219">
                  <c:v>3.55</c:v>
                </c:pt>
                <c:pt idx="220">
                  <c:v>3.42</c:v>
                </c:pt>
                <c:pt idx="221">
                  <c:v>3.3</c:v>
                </c:pt>
                <c:pt idx="222">
                  <c:v>3.29</c:v>
                </c:pt>
                <c:pt idx="223">
                  <c:v>3.29</c:v>
                </c:pt>
                <c:pt idx="224">
                  <c:v>3.11</c:v>
                </c:pt>
                <c:pt idx="225">
                  <c:v>3.18</c:v>
                </c:pt>
                <c:pt idx="226">
                  <c:v>3.13</c:v>
                </c:pt>
                <c:pt idx="227">
                  <c:v>3.49</c:v>
                </c:pt>
                <c:pt idx="228">
                  <c:v>3.59</c:v>
                </c:pt>
                <c:pt idx="229">
                  <c:v>3.51</c:v>
                </c:pt>
                <c:pt idx="230">
                  <c:v>3.49</c:v>
                </c:pt>
                <c:pt idx="231">
                  <c:v>3.53</c:v>
                </c:pt>
                <c:pt idx="232">
                  <c:v>3.53</c:v>
                </c:pt>
                <c:pt idx="233">
                  <c:v>3.55</c:v>
                </c:pt>
                <c:pt idx="234">
                  <c:v>3.53</c:v>
                </c:pt>
                <c:pt idx="235">
                  <c:v>3.47</c:v>
                </c:pt>
                <c:pt idx="236">
                  <c:v>3.42</c:v>
                </c:pt>
                <c:pt idx="237">
                  <c:v>3.45</c:v>
                </c:pt>
                <c:pt idx="238">
                  <c:v>3.48</c:v>
                </c:pt>
                <c:pt idx="239">
                  <c:v>3.51</c:v>
                </c:pt>
                <c:pt idx="240">
                  <c:v>3.52</c:v>
                </c:pt>
                <c:pt idx="241">
                  <c:v>3.57</c:v>
                </c:pt>
                <c:pt idx="242">
                  <c:v>3.59</c:v>
                </c:pt>
                <c:pt idx="243">
                  <c:v>3.69</c:v>
                </c:pt>
                <c:pt idx="244">
                  <c:v>3.69</c:v>
                </c:pt>
                <c:pt idx="245">
                  <c:v>3.65</c:v>
                </c:pt>
                <c:pt idx="246">
                  <c:v>3.58</c:v>
                </c:pt>
                <c:pt idx="247">
                  <c:v>3.64</c:v>
                </c:pt>
                <c:pt idx="248">
                  <c:v>3.75</c:v>
                </c:pt>
              </c:numCache>
            </c:numRef>
          </c:val>
          <c:smooth val="0"/>
        </c:ser>
        <c:ser>
          <c:idx val="1"/>
          <c:order val="1"/>
          <c:tx>
            <c:v>DOHOL</c:v>
          </c:tx>
          <c:marker>
            <c:symbol val="none"/>
          </c:marker>
          <c:cat>
            <c:numRef>
              <c:f>PORTFÖY!$A$3:$A$251</c:f>
              <c:numCache>
                <c:formatCode>dd/mm/yyyy</c:formatCode>
                <c:ptCount val="249"/>
                <c:pt idx="0">
                  <c:v>43423</c:v>
                </c:pt>
                <c:pt idx="1">
                  <c:v>43424</c:v>
                </c:pt>
                <c:pt idx="2">
                  <c:v>43425</c:v>
                </c:pt>
                <c:pt idx="3">
                  <c:v>43426</c:v>
                </c:pt>
                <c:pt idx="4">
                  <c:v>43427</c:v>
                </c:pt>
                <c:pt idx="5">
                  <c:v>43430</c:v>
                </c:pt>
                <c:pt idx="6">
                  <c:v>43431</c:v>
                </c:pt>
                <c:pt idx="7">
                  <c:v>43432</c:v>
                </c:pt>
                <c:pt idx="8">
                  <c:v>43433</c:v>
                </c:pt>
                <c:pt idx="9">
                  <c:v>43434</c:v>
                </c:pt>
                <c:pt idx="10">
                  <c:v>43437</c:v>
                </c:pt>
                <c:pt idx="11">
                  <c:v>43438</c:v>
                </c:pt>
                <c:pt idx="12">
                  <c:v>43439</c:v>
                </c:pt>
                <c:pt idx="13">
                  <c:v>43440</c:v>
                </c:pt>
                <c:pt idx="14">
                  <c:v>43441</c:v>
                </c:pt>
                <c:pt idx="15">
                  <c:v>43444</c:v>
                </c:pt>
                <c:pt idx="16">
                  <c:v>43445</c:v>
                </c:pt>
                <c:pt idx="17">
                  <c:v>43446</c:v>
                </c:pt>
                <c:pt idx="18">
                  <c:v>43447</c:v>
                </c:pt>
                <c:pt idx="19">
                  <c:v>43448</c:v>
                </c:pt>
                <c:pt idx="20">
                  <c:v>43451</c:v>
                </c:pt>
                <c:pt idx="21">
                  <c:v>43452</c:v>
                </c:pt>
                <c:pt idx="22">
                  <c:v>43453</c:v>
                </c:pt>
                <c:pt idx="23">
                  <c:v>43454</c:v>
                </c:pt>
                <c:pt idx="24">
                  <c:v>43455</c:v>
                </c:pt>
                <c:pt idx="25">
                  <c:v>43458</c:v>
                </c:pt>
                <c:pt idx="26">
                  <c:v>43459</c:v>
                </c:pt>
                <c:pt idx="27">
                  <c:v>43460</c:v>
                </c:pt>
                <c:pt idx="28">
                  <c:v>43461</c:v>
                </c:pt>
                <c:pt idx="29">
                  <c:v>43462</c:v>
                </c:pt>
                <c:pt idx="30">
                  <c:v>43465</c:v>
                </c:pt>
                <c:pt idx="31">
                  <c:v>43467</c:v>
                </c:pt>
                <c:pt idx="32">
                  <c:v>43468</c:v>
                </c:pt>
                <c:pt idx="33">
                  <c:v>43469</c:v>
                </c:pt>
                <c:pt idx="34">
                  <c:v>43472</c:v>
                </c:pt>
                <c:pt idx="35">
                  <c:v>43473</c:v>
                </c:pt>
                <c:pt idx="36">
                  <c:v>43474</c:v>
                </c:pt>
                <c:pt idx="37">
                  <c:v>43475</c:v>
                </c:pt>
                <c:pt idx="38">
                  <c:v>43476</c:v>
                </c:pt>
                <c:pt idx="39">
                  <c:v>43479</c:v>
                </c:pt>
                <c:pt idx="40">
                  <c:v>43480</c:v>
                </c:pt>
                <c:pt idx="41">
                  <c:v>43481</c:v>
                </c:pt>
                <c:pt idx="42">
                  <c:v>43482</c:v>
                </c:pt>
                <c:pt idx="43">
                  <c:v>43483</c:v>
                </c:pt>
                <c:pt idx="44">
                  <c:v>43486</c:v>
                </c:pt>
                <c:pt idx="45">
                  <c:v>43487</c:v>
                </c:pt>
                <c:pt idx="46">
                  <c:v>43488</c:v>
                </c:pt>
                <c:pt idx="47">
                  <c:v>43489</c:v>
                </c:pt>
                <c:pt idx="48">
                  <c:v>43490</c:v>
                </c:pt>
                <c:pt idx="49">
                  <c:v>43493</c:v>
                </c:pt>
                <c:pt idx="50">
                  <c:v>43494</c:v>
                </c:pt>
                <c:pt idx="51">
                  <c:v>43495</c:v>
                </c:pt>
                <c:pt idx="52">
                  <c:v>43496</c:v>
                </c:pt>
                <c:pt idx="53">
                  <c:v>43497</c:v>
                </c:pt>
                <c:pt idx="54">
                  <c:v>43500</c:v>
                </c:pt>
                <c:pt idx="55">
                  <c:v>43501</c:v>
                </c:pt>
                <c:pt idx="56">
                  <c:v>43502</c:v>
                </c:pt>
                <c:pt idx="57">
                  <c:v>43503</c:v>
                </c:pt>
                <c:pt idx="58">
                  <c:v>43504</c:v>
                </c:pt>
                <c:pt idx="59">
                  <c:v>43507</c:v>
                </c:pt>
                <c:pt idx="60">
                  <c:v>43508</c:v>
                </c:pt>
                <c:pt idx="61">
                  <c:v>43509</c:v>
                </c:pt>
                <c:pt idx="62">
                  <c:v>43510</c:v>
                </c:pt>
                <c:pt idx="63">
                  <c:v>43511</c:v>
                </c:pt>
                <c:pt idx="64">
                  <c:v>43514</c:v>
                </c:pt>
                <c:pt idx="65">
                  <c:v>43515</c:v>
                </c:pt>
                <c:pt idx="66">
                  <c:v>43516</c:v>
                </c:pt>
                <c:pt idx="67">
                  <c:v>43517</c:v>
                </c:pt>
                <c:pt idx="68">
                  <c:v>43518</c:v>
                </c:pt>
                <c:pt idx="69">
                  <c:v>43521</c:v>
                </c:pt>
                <c:pt idx="70">
                  <c:v>43522</c:v>
                </c:pt>
                <c:pt idx="71">
                  <c:v>43523</c:v>
                </c:pt>
                <c:pt idx="72">
                  <c:v>43524</c:v>
                </c:pt>
                <c:pt idx="73">
                  <c:v>43525</c:v>
                </c:pt>
                <c:pt idx="74">
                  <c:v>43528</c:v>
                </c:pt>
                <c:pt idx="75">
                  <c:v>43529</c:v>
                </c:pt>
                <c:pt idx="76">
                  <c:v>43530</c:v>
                </c:pt>
                <c:pt idx="77">
                  <c:v>43531</c:v>
                </c:pt>
                <c:pt idx="78">
                  <c:v>43532</c:v>
                </c:pt>
                <c:pt idx="79">
                  <c:v>43535</c:v>
                </c:pt>
                <c:pt idx="80">
                  <c:v>43536</c:v>
                </c:pt>
                <c:pt idx="81">
                  <c:v>43537</c:v>
                </c:pt>
                <c:pt idx="82">
                  <c:v>43538</c:v>
                </c:pt>
                <c:pt idx="83">
                  <c:v>43539</c:v>
                </c:pt>
                <c:pt idx="84">
                  <c:v>43542</c:v>
                </c:pt>
                <c:pt idx="85">
                  <c:v>43543</c:v>
                </c:pt>
                <c:pt idx="86">
                  <c:v>43544</c:v>
                </c:pt>
                <c:pt idx="87">
                  <c:v>43545</c:v>
                </c:pt>
                <c:pt idx="88">
                  <c:v>43546</c:v>
                </c:pt>
                <c:pt idx="89">
                  <c:v>43549</c:v>
                </c:pt>
                <c:pt idx="90">
                  <c:v>43550</c:v>
                </c:pt>
                <c:pt idx="91">
                  <c:v>43551</c:v>
                </c:pt>
                <c:pt idx="92">
                  <c:v>43552</c:v>
                </c:pt>
                <c:pt idx="93">
                  <c:v>43553</c:v>
                </c:pt>
                <c:pt idx="94">
                  <c:v>43556</c:v>
                </c:pt>
                <c:pt idx="95">
                  <c:v>43557</c:v>
                </c:pt>
                <c:pt idx="96">
                  <c:v>43558</c:v>
                </c:pt>
                <c:pt idx="97">
                  <c:v>43559</c:v>
                </c:pt>
                <c:pt idx="98">
                  <c:v>43560</c:v>
                </c:pt>
                <c:pt idx="99">
                  <c:v>43563</c:v>
                </c:pt>
                <c:pt idx="100">
                  <c:v>43564</c:v>
                </c:pt>
                <c:pt idx="101">
                  <c:v>43565</c:v>
                </c:pt>
                <c:pt idx="102">
                  <c:v>43566</c:v>
                </c:pt>
                <c:pt idx="103">
                  <c:v>43567</c:v>
                </c:pt>
                <c:pt idx="104">
                  <c:v>43570</c:v>
                </c:pt>
                <c:pt idx="105">
                  <c:v>43571</c:v>
                </c:pt>
                <c:pt idx="106">
                  <c:v>43572</c:v>
                </c:pt>
                <c:pt idx="107">
                  <c:v>43573</c:v>
                </c:pt>
                <c:pt idx="108">
                  <c:v>43574</c:v>
                </c:pt>
                <c:pt idx="109">
                  <c:v>43577</c:v>
                </c:pt>
                <c:pt idx="110">
                  <c:v>43579</c:v>
                </c:pt>
                <c:pt idx="111">
                  <c:v>43580</c:v>
                </c:pt>
                <c:pt idx="112">
                  <c:v>43581</c:v>
                </c:pt>
                <c:pt idx="113">
                  <c:v>43584</c:v>
                </c:pt>
                <c:pt idx="114">
                  <c:v>43585</c:v>
                </c:pt>
                <c:pt idx="115">
                  <c:v>43587</c:v>
                </c:pt>
                <c:pt idx="116">
                  <c:v>43588</c:v>
                </c:pt>
                <c:pt idx="117">
                  <c:v>43591</c:v>
                </c:pt>
                <c:pt idx="118">
                  <c:v>43592</c:v>
                </c:pt>
                <c:pt idx="119">
                  <c:v>43593</c:v>
                </c:pt>
                <c:pt idx="120">
                  <c:v>43594</c:v>
                </c:pt>
                <c:pt idx="121">
                  <c:v>43595</c:v>
                </c:pt>
                <c:pt idx="122">
                  <c:v>43598</c:v>
                </c:pt>
                <c:pt idx="123">
                  <c:v>43599</c:v>
                </c:pt>
                <c:pt idx="124">
                  <c:v>43600</c:v>
                </c:pt>
                <c:pt idx="125">
                  <c:v>43601</c:v>
                </c:pt>
                <c:pt idx="126">
                  <c:v>43602</c:v>
                </c:pt>
                <c:pt idx="127">
                  <c:v>43605</c:v>
                </c:pt>
                <c:pt idx="128">
                  <c:v>43606</c:v>
                </c:pt>
                <c:pt idx="129">
                  <c:v>43607</c:v>
                </c:pt>
                <c:pt idx="130">
                  <c:v>43608</c:v>
                </c:pt>
                <c:pt idx="131">
                  <c:v>43609</c:v>
                </c:pt>
                <c:pt idx="132">
                  <c:v>43612</c:v>
                </c:pt>
                <c:pt idx="133">
                  <c:v>43613</c:v>
                </c:pt>
                <c:pt idx="134">
                  <c:v>43614</c:v>
                </c:pt>
                <c:pt idx="135">
                  <c:v>43615</c:v>
                </c:pt>
                <c:pt idx="136">
                  <c:v>43616</c:v>
                </c:pt>
                <c:pt idx="137">
                  <c:v>43619</c:v>
                </c:pt>
                <c:pt idx="138">
                  <c:v>43623</c:v>
                </c:pt>
                <c:pt idx="139">
                  <c:v>43626</c:v>
                </c:pt>
                <c:pt idx="140">
                  <c:v>43627</c:v>
                </c:pt>
                <c:pt idx="141">
                  <c:v>43628</c:v>
                </c:pt>
                <c:pt idx="142">
                  <c:v>43629</c:v>
                </c:pt>
                <c:pt idx="143">
                  <c:v>43630</c:v>
                </c:pt>
                <c:pt idx="144">
                  <c:v>43633</c:v>
                </c:pt>
                <c:pt idx="145">
                  <c:v>43634</c:v>
                </c:pt>
                <c:pt idx="146">
                  <c:v>43635</c:v>
                </c:pt>
                <c:pt idx="147">
                  <c:v>43636</c:v>
                </c:pt>
                <c:pt idx="148">
                  <c:v>43637</c:v>
                </c:pt>
                <c:pt idx="149">
                  <c:v>43640</c:v>
                </c:pt>
                <c:pt idx="150">
                  <c:v>43641</c:v>
                </c:pt>
                <c:pt idx="151">
                  <c:v>43642</c:v>
                </c:pt>
                <c:pt idx="152">
                  <c:v>43643</c:v>
                </c:pt>
                <c:pt idx="153">
                  <c:v>43644</c:v>
                </c:pt>
                <c:pt idx="154">
                  <c:v>43647</c:v>
                </c:pt>
                <c:pt idx="155">
                  <c:v>43648</c:v>
                </c:pt>
                <c:pt idx="156">
                  <c:v>43649</c:v>
                </c:pt>
                <c:pt idx="157">
                  <c:v>43650</c:v>
                </c:pt>
                <c:pt idx="158">
                  <c:v>43651</c:v>
                </c:pt>
                <c:pt idx="159">
                  <c:v>43654</c:v>
                </c:pt>
                <c:pt idx="160">
                  <c:v>43655</c:v>
                </c:pt>
                <c:pt idx="161">
                  <c:v>43656</c:v>
                </c:pt>
                <c:pt idx="162">
                  <c:v>43657</c:v>
                </c:pt>
                <c:pt idx="163">
                  <c:v>43658</c:v>
                </c:pt>
                <c:pt idx="164">
                  <c:v>43662</c:v>
                </c:pt>
                <c:pt idx="165">
                  <c:v>43663</c:v>
                </c:pt>
                <c:pt idx="166">
                  <c:v>43664</c:v>
                </c:pt>
                <c:pt idx="167">
                  <c:v>43665</c:v>
                </c:pt>
                <c:pt idx="168">
                  <c:v>43668</c:v>
                </c:pt>
                <c:pt idx="169">
                  <c:v>43669</c:v>
                </c:pt>
                <c:pt idx="170">
                  <c:v>43670</c:v>
                </c:pt>
                <c:pt idx="171">
                  <c:v>43671</c:v>
                </c:pt>
                <c:pt idx="172">
                  <c:v>43672</c:v>
                </c:pt>
                <c:pt idx="173">
                  <c:v>43675</c:v>
                </c:pt>
                <c:pt idx="174">
                  <c:v>43676</c:v>
                </c:pt>
                <c:pt idx="175">
                  <c:v>43677</c:v>
                </c:pt>
                <c:pt idx="176">
                  <c:v>43678</c:v>
                </c:pt>
                <c:pt idx="177">
                  <c:v>43679</c:v>
                </c:pt>
                <c:pt idx="178">
                  <c:v>43682</c:v>
                </c:pt>
                <c:pt idx="179">
                  <c:v>43683</c:v>
                </c:pt>
                <c:pt idx="180">
                  <c:v>43684</c:v>
                </c:pt>
                <c:pt idx="181">
                  <c:v>43685</c:v>
                </c:pt>
                <c:pt idx="182">
                  <c:v>43686</c:v>
                </c:pt>
                <c:pt idx="183">
                  <c:v>43692</c:v>
                </c:pt>
                <c:pt idx="184">
                  <c:v>43693</c:v>
                </c:pt>
                <c:pt idx="185">
                  <c:v>43696</c:v>
                </c:pt>
                <c:pt idx="186">
                  <c:v>43697</c:v>
                </c:pt>
                <c:pt idx="187">
                  <c:v>43698</c:v>
                </c:pt>
                <c:pt idx="188">
                  <c:v>43699</c:v>
                </c:pt>
                <c:pt idx="189">
                  <c:v>43700</c:v>
                </c:pt>
                <c:pt idx="190">
                  <c:v>43703</c:v>
                </c:pt>
                <c:pt idx="191">
                  <c:v>43704</c:v>
                </c:pt>
                <c:pt idx="192">
                  <c:v>43705</c:v>
                </c:pt>
                <c:pt idx="193">
                  <c:v>43706</c:v>
                </c:pt>
                <c:pt idx="194">
                  <c:v>43710</c:v>
                </c:pt>
                <c:pt idx="195">
                  <c:v>43711</c:v>
                </c:pt>
                <c:pt idx="196">
                  <c:v>43712</c:v>
                </c:pt>
                <c:pt idx="197">
                  <c:v>43713</c:v>
                </c:pt>
                <c:pt idx="198">
                  <c:v>43714</c:v>
                </c:pt>
                <c:pt idx="199">
                  <c:v>43717</c:v>
                </c:pt>
                <c:pt idx="200">
                  <c:v>43718</c:v>
                </c:pt>
                <c:pt idx="201">
                  <c:v>43719</c:v>
                </c:pt>
                <c:pt idx="202">
                  <c:v>43720</c:v>
                </c:pt>
                <c:pt idx="203">
                  <c:v>43721</c:v>
                </c:pt>
                <c:pt idx="204">
                  <c:v>43724</c:v>
                </c:pt>
                <c:pt idx="205">
                  <c:v>43725</c:v>
                </c:pt>
                <c:pt idx="206">
                  <c:v>43726</c:v>
                </c:pt>
                <c:pt idx="207">
                  <c:v>43727</c:v>
                </c:pt>
                <c:pt idx="208">
                  <c:v>43728</c:v>
                </c:pt>
                <c:pt idx="209">
                  <c:v>43731</c:v>
                </c:pt>
                <c:pt idx="210">
                  <c:v>43732</c:v>
                </c:pt>
                <c:pt idx="211">
                  <c:v>43733</c:v>
                </c:pt>
                <c:pt idx="212">
                  <c:v>43734</c:v>
                </c:pt>
                <c:pt idx="213">
                  <c:v>43735</c:v>
                </c:pt>
                <c:pt idx="214">
                  <c:v>43738</c:v>
                </c:pt>
                <c:pt idx="215">
                  <c:v>43739</c:v>
                </c:pt>
                <c:pt idx="216">
                  <c:v>43740</c:v>
                </c:pt>
                <c:pt idx="217">
                  <c:v>43741</c:v>
                </c:pt>
                <c:pt idx="218">
                  <c:v>43742</c:v>
                </c:pt>
                <c:pt idx="219">
                  <c:v>43745</c:v>
                </c:pt>
                <c:pt idx="220">
                  <c:v>43746</c:v>
                </c:pt>
                <c:pt idx="221">
                  <c:v>43747</c:v>
                </c:pt>
                <c:pt idx="222">
                  <c:v>43748</c:v>
                </c:pt>
                <c:pt idx="223">
                  <c:v>43749</c:v>
                </c:pt>
                <c:pt idx="224">
                  <c:v>43752</c:v>
                </c:pt>
                <c:pt idx="225">
                  <c:v>43753</c:v>
                </c:pt>
                <c:pt idx="226">
                  <c:v>43754</c:v>
                </c:pt>
                <c:pt idx="227">
                  <c:v>43755</c:v>
                </c:pt>
                <c:pt idx="228">
                  <c:v>43756</c:v>
                </c:pt>
                <c:pt idx="229">
                  <c:v>43759</c:v>
                </c:pt>
                <c:pt idx="230">
                  <c:v>43760</c:v>
                </c:pt>
                <c:pt idx="231">
                  <c:v>43761</c:v>
                </c:pt>
                <c:pt idx="232">
                  <c:v>43762</c:v>
                </c:pt>
                <c:pt idx="233">
                  <c:v>43763</c:v>
                </c:pt>
                <c:pt idx="234">
                  <c:v>43766</c:v>
                </c:pt>
                <c:pt idx="235">
                  <c:v>43768</c:v>
                </c:pt>
                <c:pt idx="236">
                  <c:v>43769</c:v>
                </c:pt>
                <c:pt idx="237">
                  <c:v>43770</c:v>
                </c:pt>
                <c:pt idx="238">
                  <c:v>43773</c:v>
                </c:pt>
                <c:pt idx="239">
                  <c:v>43774</c:v>
                </c:pt>
                <c:pt idx="240">
                  <c:v>43775</c:v>
                </c:pt>
                <c:pt idx="241">
                  <c:v>43776</c:v>
                </c:pt>
                <c:pt idx="242">
                  <c:v>43777</c:v>
                </c:pt>
                <c:pt idx="243">
                  <c:v>43780</c:v>
                </c:pt>
                <c:pt idx="244">
                  <c:v>43781</c:v>
                </c:pt>
                <c:pt idx="245">
                  <c:v>43782</c:v>
                </c:pt>
                <c:pt idx="246">
                  <c:v>43783</c:v>
                </c:pt>
                <c:pt idx="247">
                  <c:v>43784</c:v>
                </c:pt>
                <c:pt idx="248">
                  <c:v>43787</c:v>
                </c:pt>
              </c:numCache>
            </c:numRef>
          </c:cat>
          <c:val>
            <c:numRef>
              <c:f>PORTFÖY!$C$3:$C$251</c:f>
              <c:numCache>
                <c:formatCode>#,##0.00</c:formatCode>
                <c:ptCount val="249"/>
                <c:pt idx="0">
                  <c:v>1.1139130434784199</c:v>
                </c:pt>
                <c:pt idx="1">
                  <c:v>1.0591304347827599</c:v>
                </c:pt>
                <c:pt idx="2">
                  <c:v>1.0500000000001499</c:v>
                </c:pt>
                <c:pt idx="3">
                  <c:v>1.0408695652175399</c:v>
                </c:pt>
                <c:pt idx="4">
                  <c:v>1.0408695652175399</c:v>
                </c:pt>
                <c:pt idx="5">
                  <c:v>1.0500000000001499</c:v>
                </c:pt>
                <c:pt idx="6">
                  <c:v>1.0500000000001499</c:v>
                </c:pt>
                <c:pt idx="7">
                  <c:v>1.0500000000001499</c:v>
                </c:pt>
                <c:pt idx="8">
                  <c:v>1.0591304347827599</c:v>
                </c:pt>
                <c:pt idx="9">
                  <c:v>1.0500000000001499</c:v>
                </c:pt>
                <c:pt idx="10">
                  <c:v>1.0408695652175399</c:v>
                </c:pt>
                <c:pt idx="11">
                  <c:v>1.0226086956523202</c:v>
                </c:pt>
                <c:pt idx="12">
                  <c:v>1.0317391304349299</c:v>
                </c:pt>
                <c:pt idx="13">
                  <c:v>1.0317391304349299</c:v>
                </c:pt>
                <c:pt idx="14">
                  <c:v>1.0408695652175399</c:v>
                </c:pt>
                <c:pt idx="15">
                  <c:v>1.0317391304349299</c:v>
                </c:pt>
                <c:pt idx="16">
                  <c:v>1.0408695652175399</c:v>
                </c:pt>
                <c:pt idx="17">
                  <c:v>0.98608695652188005</c:v>
                </c:pt>
                <c:pt idx="18">
                  <c:v>0.98608695652188005</c:v>
                </c:pt>
                <c:pt idx="19">
                  <c:v>1.0043478260870999</c:v>
                </c:pt>
                <c:pt idx="20">
                  <c:v>0.98608695652188005</c:v>
                </c:pt>
                <c:pt idx="21">
                  <c:v>0.99521739130449005</c:v>
                </c:pt>
                <c:pt idx="22">
                  <c:v>0.99521739130449005</c:v>
                </c:pt>
                <c:pt idx="23">
                  <c:v>0.96782608695666006</c:v>
                </c:pt>
                <c:pt idx="24">
                  <c:v>0.95869565217404995</c:v>
                </c:pt>
                <c:pt idx="25">
                  <c:v>0.95869565217404995</c:v>
                </c:pt>
                <c:pt idx="26">
                  <c:v>0.94043478260882996</c:v>
                </c:pt>
                <c:pt idx="27">
                  <c:v>0.94956521739143995</c:v>
                </c:pt>
                <c:pt idx="28">
                  <c:v>0.94043478260882996</c:v>
                </c:pt>
                <c:pt idx="29">
                  <c:v>0.92217391304360996</c:v>
                </c:pt>
                <c:pt idx="30">
                  <c:v>0.93130434782621996</c:v>
                </c:pt>
                <c:pt idx="31">
                  <c:v>0.90391304347838997</c:v>
                </c:pt>
                <c:pt idx="32">
                  <c:v>0.86739130434794998</c:v>
                </c:pt>
                <c:pt idx="33">
                  <c:v>0.87652173913055997</c:v>
                </c:pt>
                <c:pt idx="34">
                  <c:v>0.89478260869577997</c:v>
                </c:pt>
                <c:pt idx="35">
                  <c:v>0.88565217391316997</c:v>
                </c:pt>
                <c:pt idx="36">
                  <c:v>0.86739130434794998</c:v>
                </c:pt>
                <c:pt idx="37">
                  <c:v>0.86739130434794998</c:v>
                </c:pt>
                <c:pt idx="38">
                  <c:v>0.88565217391316997</c:v>
                </c:pt>
                <c:pt idx="39">
                  <c:v>0.87652173913055997</c:v>
                </c:pt>
                <c:pt idx="40">
                  <c:v>0.90391304347838997</c:v>
                </c:pt>
                <c:pt idx="41">
                  <c:v>0.91304347826099996</c:v>
                </c:pt>
                <c:pt idx="42">
                  <c:v>0.94043478260882996</c:v>
                </c:pt>
                <c:pt idx="43">
                  <c:v>0.94043478260882996</c:v>
                </c:pt>
                <c:pt idx="44">
                  <c:v>0.93130434782621996</c:v>
                </c:pt>
                <c:pt idx="45">
                  <c:v>0.92217391304360996</c:v>
                </c:pt>
                <c:pt idx="46">
                  <c:v>0.96782608695666006</c:v>
                </c:pt>
                <c:pt idx="47">
                  <c:v>0.97695652173927006</c:v>
                </c:pt>
                <c:pt idx="48">
                  <c:v>0.97695652173927006</c:v>
                </c:pt>
                <c:pt idx="49">
                  <c:v>0.97695652173927006</c:v>
                </c:pt>
                <c:pt idx="50">
                  <c:v>1.0226086956523202</c:v>
                </c:pt>
                <c:pt idx="51">
                  <c:v>1.0408695652175399</c:v>
                </c:pt>
                <c:pt idx="52">
                  <c:v>1.0317391304349299</c:v>
                </c:pt>
                <c:pt idx="53">
                  <c:v>1.0226086956523202</c:v>
                </c:pt>
                <c:pt idx="54">
                  <c:v>1.0500000000001499</c:v>
                </c:pt>
                <c:pt idx="55">
                  <c:v>1.0317391304349299</c:v>
                </c:pt>
                <c:pt idx="56">
                  <c:v>1.0500000000001499</c:v>
                </c:pt>
                <c:pt idx="57">
                  <c:v>1.0591304347827599</c:v>
                </c:pt>
                <c:pt idx="58">
                  <c:v>1.0500000000001499</c:v>
                </c:pt>
                <c:pt idx="59">
                  <c:v>1.0591304347827599</c:v>
                </c:pt>
                <c:pt idx="60">
                  <c:v>1.0500000000001499</c:v>
                </c:pt>
                <c:pt idx="61">
                  <c:v>1.0043478260870999</c:v>
                </c:pt>
                <c:pt idx="62">
                  <c:v>0.99521739130449005</c:v>
                </c:pt>
                <c:pt idx="63">
                  <c:v>1.0043478260870999</c:v>
                </c:pt>
                <c:pt idx="64">
                  <c:v>0.98608695652188005</c:v>
                </c:pt>
                <c:pt idx="65">
                  <c:v>0.97695652173927006</c:v>
                </c:pt>
                <c:pt idx="66">
                  <c:v>0.98608695652188005</c:v>
                </c:pt>
                <c:pt idx="67">
                  <c:v>0.99521739130449005</c:v>
                </c:pt>
                <c:pt idx="68">
                  <c:v>0.99521739130449005</c:v>
                </c:pt>
                <c:pt idx="69">
                  <c:v>1.0408695652175399</c:v>
                </c:pt>
                <c:pt idx="70">
                  <c:v>1.0317391304349299</c:v>
                </c:pt>
                <c:pt idx="71">
                  <c:v>1.0134782608697102</c:v>
                </c:pt>
                <c:pt idx="72">
                  <c:v>1.0317391304349299</c:v>
                </c:pt>
                <c:pt idx="73">
                  <c:v>1.0317391304349299</c:v>
                </c:pt>
                <c:pt idx="74">
                  <c:v>1.0682608695653699</c:v>
                </c:pt>
                <c:pt idx="75">
                  <c:v>1.1595652173914699</c:v>
                </c:pt>
                <c:pt idx="76">
                  <c:v>1.1595652173914699</c:v>
                </c:pt>
                <c:pt idx="77">
                  <c:v>1.0956521739131999</c:v>
                </c:pt>
                <c:pt idx="78">
                  <c:v>1.0773913043479799</c:v>
                </c:pt>
                <c:pt idx="79">
                  <c:v>1.1230434782610299</c:v>
                </c:pt>
                <c:pt idx="80">
                  <c:v>1.1230434782610299</c:v>
                </c:pt>
                <c:pt idx="81">
                  <c:v>1.1230434782610299</c:v>
                </c:pt>
                <c:pt idx="82">
                  <c:v>1.1504347826088599</c:v>
                </c:pt>
                <c:pt idx="83">
                  <c:v>1.1595652173914699</c:v>
                </c:pt>
                <c:pt idx="84">
                  <c:v>1.1413043478262499</c:v>
                </c:pt>
                <c:pt idx="85">
                  <c:v>1.1686956521740799</c:v>
                </c:pt>
                <c:pt idx="86">
                  <c:v>1.1595652173914699</c:v>
                </c:pt>
                <c:pt idx="87">
                  <c:v>1.1230434782610299</c:v>
                </c:pt>
                <c:pt idx="88">
                  <c:v>1.0773913043479799</c:v>
                </c:pt>
                <c:pt idx="89">
                  <c:v>1.0682608695653699</c:v>
                </c:pt>
                <c:pt idx="90">
                  <c:v>1.0317391304349299</c:v>
                </c:pt>
                <c:pt idx="91">
                  <c:v>0.98608695652188005</c:v>
                </c:pt>
                <c:pt idx="92">
                  <c:v>1.0408695652175399</c:v>
                </c:pt>
                <c:pt idx="93">
                  <c:v>1.0408695652175399</c:v>
                </c:pt>
                <c:pt idx="94">
                  <c:v>1.0500000000001499</c:v>
                </c:pt>
                <c:pt idx="95">
                  <c:v>1.0317391304349299</c:v>
                </c:pt>
                <c:pt idx="96">
                  <c:v>1.0408695652175399</c:v>
                </c:pt>
                <c:pt idx="97">
                  <c:v>1.0682608695653699</c:v>
                </c:pt>
                <c:pt idx="98">
                  <c:v>1.0682608695653699</c:v>
                </c:pt>
                <c:pt idx="99">
                  <c:v>1.0591304347827599</c:v>
                </c:pt>
                <c:pt idx="100">
                  <c:v>1.0682608695653699</c:v>
                </c:pt>
                <c:pt idx="101">
                  <c:v>1.0408695652175399</c:v>
                </c:pt>
                <c:pt idx="102">
                  <c:v>1.0408695652175399</c:v>
                </c:pt>
                <c:pt idx="103">
                  <c:v>1.0317391304349299</c:v>
                </c:pt>
                <c:pt idx="104">
                  <c:v>1.0317391304349299</c:v>
                </c:pt>
                <c:pt idx="105">
                  <c:v>1.0500000000001499</c:v>
                </c:pt>
                <c:pt idx="106">
                  <c:v>1.0591304347827599</c:v>
                </c:pt>
                <c:pt idx="107">
                  <c:v>1.0408695652175399</c:v>
                </c:pt>
                <c:pt idx="108">
                  <c:v>1.0500000000001499</c:v>
                </c:pt>
                <c:pt idx="109">
                  <c:v>1.0900000000000001</c:v>
                </c:pt>
                <c:pt idx="110">
                  <c:v>1.08</c:v>
                </c:pt>
                <c:pt idx="111">
                  <c:v>1.07</c:v>
                </c:pt>
                <c:pt idx="112">
                  <c:v>1.07</c:v>
                </c:pt>
                <c:pt idx="113">
                  <c:v>1.05</c:v>
                </c:pt>
                <c:pt idx="114">
                  <c:v>1.06</c:v>
                </c:pt>
                <c:pt idx="115">
                  <c:v>1.04</c:v>
                </c:pt>
                <c:pt idx="116">
                  <c:v>1.04</c:v>
                </c:pt>
                <c:pt idx="117">
                  <c:v>1.02</c:v>
                </c:pt>
                <c:pt idx="118">
                  <c:v>1.01</c:v>
                </c:pt>
                <c:pt idx="119">
                  <c:v>1.01</c:v>
                </c:pt>
                <c:pt idx="120">
                  <c:v>1.03</c:v>
                </c:pt>
                <c:pt idx="121">
                  <c:v>1.02</c:v>
                </c:pt>
                <c:pt idx="122">
                  <c:v>0.99</c:v>
                </c:pt>
                <c:pt idx="123">
                  <c:v>1.02</c:v>
                </c:pt>
                <c:pt idx="124">
                  <c:v>1</c:v>
                </c:pt>
                <c:pt idx="125">
                  <c:v>1.03</c:v>
                </c:pt>
                <c:pt idx="126">
                  <c:v>1.04</c:v>
                </c:pt>
                <c:pt idx="127">
                  <c:v>1.04</c:v>
                </c:pt>
                <c:pt idx="128">
                  <c:v>1.03</c:v>
                </c:pt>
                <c:pt idx="129">
                  <c:v>1</c:v>
                </c:pt>
                <c:pt idx="130">
                  <c:v>1</c:v>
                </c:pt>
                <c:pt idx="131">
                  <c:v>1.03</c:v>
                </c:pt>
                <c:pt idx="132">
                  <c:v>1.04</c:v>
                </c:pt>
                <c:pt idx="133">
                  <c:v>1.06</c:v>
                </c:pt>
                <c:pt idx="134">
                  <c:v>1.04</c:v>
                </c:pt>
                <c:pt idx="135">
                  <c:v>1.07</c:v>
                </c:pt>
                <c:pt idx="136">
                  <c:v>1.07</c:v>
                </c:pt>
                <c:pt idx="137">
                  <c:v>1.06</c:v>
                </c:pt>
                <c:pt idx="138">
                  <c:v>1.07</c:v>
                </c:pt>
                <c:pt idx="139">
                  <c:v>1.0900000000000001</c:v>
                </c:pt>
                <c:pt idx="140">
                  <c:v>1.08</c:v>
                </c:pt>
                <c:pt idx="141">
                  <c:v>1.07</c:v>
                </c:pt>
                <c:pt idx="142">
                  <c:v>1.06</c:v>
                </c:pt>
                <c:pt idx="143">
                  <c:v>1.08</c:v>
                </c:pt>
                <c:pt idx="144">
                  <c:v>1.0900000000000001</c:v>
                </c:pt>
                <c:pt idx="145">
                  <c:v>1.1200000000000001</c:v>
                </c:pt>
                <c:pt idx="146">
                  <c:v>1.1299999999999999</c:v>
                </c:pt>
                <c:pt idx="147">
                  <c:v>1.1100000000000001</c:v>
                </c:pt>
                <c:pt idx="148">
                  <c:v>1.1200000000000001</c:v>
                </c:pt>
                <c:pt idx="149">
                  <c:v>1.1399999999999999</c:v>
                </c:pt>
                <c:pt idx="150">
                  <c:v>1.1299999999999999</c:v>
                </c:pt>
                <c:pt idx="151">
                  <c:v>1.1200000000000001</c:v>
                </c:pt>
                <c:pt idx="152">
                  <c:v>1.1399999999999999</c:v>
                </c:pt>
                <c:pt idx="153">
                  <c:v>1.1399999999999999</c:v>
                </c:pt>
                <c:pt idx="154">
                  <c:v>1.17</c:v>
                </c:pt>
                <c:pt idx="155">
                  <c:v>1.2</c:v>
                </c:pt>
                <c:pt idx="156">
                  <c:v>1.18</c:v>
                </c:pt>
                <c:pt idx="157">
                  <c:v>1.17</c:v>
                </c:pt>
                <c:pt idx="158">
                  <c:v>1.1599999999999999</c:v>
                </c:pt>
                <c:pt idx="159">
                  <c:v>1.19</c:v>
                </c:pt>
                <c:pt idx="160">
                  <c:v>1.1599999999999999</c:v>
                </c:pt>
                <c:pt idx="161">
                  <c:v>1.17</c:v>
                </c:pt>
                <c:pt idx="162">
                  <c:v>1.2</c:v>
                </c:pt>
                <c:pt idx="163">
                  <c:v>1.19</c:v>
                </c:pt>
                <c:pt idx="164">
                  <c:v>1.23</c:v>
                </c:pt>
                <c:pt idx="165">
                  <c:v>1.2</c:v>
                </c:pt>
                <c:pt idx="166">
                  <c:v>1.19</c:v>
                </c:pt>
                <c:pt idx="167">
                  <c:v>1.19</c:v>
                </c:pt>
                <c:pt idx="168">
                  <c:v>1.17</c:v>
                </c:pt>
                <c:pt idx="169">
                  <c:v>1.18</c:v>
                </c:pt>
                <c:pt idx="170">
                  <c:v>1.18</c:v>
                </c:pt>
                <c:pt idx="171">
                  <c:v>1.17</c:v>
                </c:pt>
                <c:pt idx="172">
                  <c:v>1.2</c:v>
                </c:pt>
                <c:pt idx="173">
                  <c:v>1.21</c:v>
                </c:pt>
                <c:pt idx="174">
                  <c:v>1.28</c:v>
                </c:pt>
                <c:pt idx="175">
                  <c:v>1.3</c:v>
                </c:pt>
                <c:pt idx="176">
                  <c:v>1.32</c:v>
                </c:pt>
                <c:pt idx="177">
                  <c:v>1.31</c:v>
                </c:pt>
                <c:pt idx="178">
                  <c:v>1.28</c:v>
                </c:pt>
                <c:pt idx="179">
                  <c:v>1.27</c:v>
                </c:pt>
                <c:pt idx="180">
                  <c:v>1.25</c:v>
                </c:pt>
                <c:pt idx="181">
                  <c:v>1.26</c:v>
                </c:pt>
                <c:pt idx="182">
                  <c:v>1.29</c:v>
                </c:pt>
                <c:pt idx="183">
                  <c:v>1.27</c:v>
                </c:pt>
                <c:pt idx="184">
                  <c:v>1.29</c:v>
                </c:pt>
                <c:pt idx="185">
                  <c:v>1.31</c:v>
                </c:pt>
                <c:pt idx="186">
                  <c:v>1.31</c:v>
                </c:pt>
                <c:pt idx="187">
                  <c:v>1.33</c:v>
                </c:pt>
                <c:pt idx="188">
                  <c:v>1.32</c:v>
                </c:pt>
                <c:pt idx="189">
                  <c:v>1.35</c:v>
                </c:pt>
                <c:pt idx="190">
                  <c:v>1.37</c:v>
                </c:pt>
                <c:pt idx="191">
                  <c:v>1.35</c:v>
                </c:pt>
                <c:pt idx="192">
                  <c:v>1.34</c:v>
                </c:pt>
                <c:pt idx="193">
                  <c:v>1.32</c:v>
                </c:pt>
                <c:pt idx="194">
                  <c:v>1.35</c:v>
                </c:pt>
                <c:pt idx="195">
                  <c:v>1.35</c:v>
                </c:pt>
                <c:pt idx="196">
                  <c:v>1.38</c:v>
                </c:pt>
                <c:pt idx="197">
                  <c:v>1.39</c:v>
                </c:pt>
                <c:pt idx="198">
                  <c:v>1.38</c:v>
                </c:pt>
                <c:pt idx="199">
                  <c:v>1.43</c:v>
                </c:pt>
                <c:pt idx="200">
                  <c:v>1.43</c:v>
                </c:pt>
                <c:pt idx="201">
                  <c:v>1.44</c:v>
                </c:pt>
                <c:pt idx="202">
                  <c:v>1.4</c:v>
                </c:pt>
                <c:pt idx="203">
                  <c:v>1.39</c:v>
                </c:pt>
                <c:pt idx="204">
                  <c:v>1.37</c:v>
                </c:pt>
                <c:pt idx="205">
                  <c:v>1.39</c:v>
                </c:pt>
                <c:pt idx="206">
                  <c:v>1.41</c:v>
                </c:pt>
                <c:pt idx="207">
                  <c:v>1.39</c:v>
                </c:pt>
                <c:pt idx="208">
                  <c:v>1.42</c:v>
                </c:pt>
                <c:pt idx="209">
                  <c:v>1.41</c:v>
                </c:pt>
                <c:pt idx="210">
                  <c:v>1.42</c:v>
                </c:pt>
                <c:pt idx="211">
                  <c:v>1.47</c:v>
                </c:pt>
                <c:pt idx="212">
                  <c:v>1.47</c:v>
                </c:pt>
                <c:pt idx="213">
                  <c:v>1.5</c:v>
                </c:pt>
                <c:pt idx="214">
                  <c:v>1.53</c:v>
                </c:pt>
                <c:pt idx="215">
                  <c:v>1.57</c:v>
                </c:pt>
                <c:pt idx="216">
                  <c:v>1.59</c:v>
                </c:pt>
                <c:pt idx="217">
                  <c:v>1.56</c:v>
                </c:pt>
                <c:pt idx="218">
                  <c:v>1.62</c:v>
                </c:pt>
                <c:pt idx="219">
                  <c:v>1.61</c:v>
                </c:pt>
                <c:pt idx="220">
                  <c:v>1.63</c:v>
                </c:pt>
                <c:pt idx="221">
                  <c:v>1.59</c:v>
                </c:pt>
                <c:pt idx="222">
                  <c:v>1.61</c:v>
                </c:pt>
                <c:pt idx="223">
                  <c:v>1.61</c:v>
                </c:pt>
                <c:pt idx="224">
                  <c:v>1.57</c:v>
                </c:pt>
                <c:pt idx="225">
                  <c:v>1.66</c:v>
                </c:pt>
                <c:pt idx="226">
                  <c:v>1.72</c:v>
                </c:pt>
                <c:pt idx="227">
                  <c:v>1.72</c:v>
                </c:pt>
                <c:pt idx="228">
                  <c:v>1.71</c:v>
                </c:pt>
                <c:pt idx="229">
                  <c:v>1.68</c:v>
                </c:pt>
                <c:pt idx="230">
                  <c:v>1.71</c:v>
                </c:pt>
                <c:pt idx="231">
                  <c:v>1.71</c:v>
                </c:pt>
                <c:pt idx="232">
                  <c:v>1.71</c:v>
                </c:pt>
                <c:pt idx="233">
                  <c:v>1.71</c:v>
                </c:pt>
                <c:pt idx="234">
                  <c:v>1.72</c:v>
                </c:pt>
                <c:pt idx="235">
                  <c:v>1.73</c:v>
                </c:pt>
                <c:pt idx="236">
                  <c:v>1.73</c:v>
                </c:pt>
                <c:pt idx="237">
                  <c:v>1.72</c:v>
                </c:pt>
                <c:pt idx="238">
                  <c:v>1.75</c:v>
                </c:pt>
                <c:pt idx="239">
                  <c:v>1.74</c:v>
                </c:pt>
                <c:pt idx="240">
                  <c:v>1.75</c:v>
                </c:pt>
                <c:pt idx="241">
                  <c:v>1.71</c:v>
                </c:pt>
                <c:pt idx="242">
                  <c:v>1.68</c:v>
                </c:pt>
                <c:pt idx="243">
                  <c:v>1.65</c:v>
                </c:pt>
                <c:pt idx="244">
                  <c:v>1.64</c:v>
                </c:pt>
                <c:pt idx="245">
                  <c:v>1.63</c:v>
                </c:pt>
                <c:pt idx="246">
                  <c:v>1.62</c:v>
                </c:pt>
                <c:pt idx="247">
                  <c:v>1.68</c:v>
                </c:pt>
                <c:pt idx="248">
                  <c:v>1.69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80123904"/>
        <c:axId val="792721600"/>
      </c:lineChart>
      <c:dateAx>
        <c:axId val="280123904"/>
        <c:scaling>
          <c:orientation val="minMax"/>
        </c:scaling>
        <c:delete val="0"/>
        <c:axPos val="b"/>
        <c:numFmt formatCode="dd/mm/yyyy" sourceLinked="1"/>
        <c:majorTickMark val="out"/>
        <c:minorTickMark val="none"/>
        <c:tickLblPos val="nextTo"/>
        <c:crossAx val="792721600"/>
        <c:crosses val="autoZero"/>
        <c:auto val="1"/>
        <c:lblOffset val="100"/>
        <c:baseTimeUnit val="days"/>
      </c:dateAx>
      <c:valAx>
        <c:axId val="792721600"/>
        <c:scaling>
          <c:orientation val="minMax"/>
        </c:scaling>
        <c:delete val="0"/>
        <c:axPos val="l"/>
        <c:majorGridlines/>
        <c:numFmt formatCode="#,##0.00" sourceLinked="1"/>
        <c:majorTickMark val="out"/>
        <c:minorTickMark val="none"/>
        <c:tickLblPos val="nextTo"/>
        <c:crossAx val="280123904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43516588092149816"/>
          <c:y val="4.4151558609492596E-2"/>
          <c:w val="0.34222710996112699"/>
          <c:h val="9.4086781326239002E-2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PORTFÖY </c:v>
          </c:tx>
          <c:spPr>
            <a:ln w="28575">
              <a:noFill/>
            </a:ln>
          </c:spPr>
          <c:xVal>
            <c:numRef>
              <c:f>PORTFÖY!$S$259:$S$359</c:f>
              <c:numCache>
                <c:formatCode>0.00%</c:formatCode>
                <c:ptCount val="101"/>
                <c:pt idx="0">
                  <c:v>2.6514357131059717E-2</c:v>
                </c:pt>
                <c:pt idx="1">
                  <c:v>2.630181529403141E-2</c:v>
                </c:pt>
                <c:pt idx="2">
                  <c:v>2.6090737191880747E-2</c:v>
                </c:pt>
                <c:pt idx="3">
                  <c:v>2.5881158637833655E-2</c:v>
                </c:pt>
                <c:pt idx="4">
                  <c:v>2.5673116355910346E-2</c:v>
                </c:pt>
                <c:pt idx="5">
                  <c:v>2.5466647996506889E-2</c:v>
                </c:pt>
                <c:pt idx="6">
                  <c:v>2.526179215135662E-2</c:v>
                </c:pt>
                <c:pt idx="7">
                  <c:v>2.5058588367766751E-2</c:v>
                </c:pt>
                <c:pt idx="8">
                  <c:v>2.4857077162017356E-2</c:v>
                </c:pt>
                <c:pt idx="9">
                  <c:v>2.4657300031801371E-2</c:v>
                </c:pt>
                <c:pt idx="10">
                  <c:v>2.445929946757544E-2</c:v>
                </c:pt>
                <c:pt idx="11">
                  <c:v>2.4263118962682396E-2</c:v>
                </c:pt>
                <c:pt idx="12">
                  <c:v>2.4068803022096831E-2</c:v>
                </c:pt>
                <c:pt idx="13">
                  <c:v>2.3876397169635841E-2</c:v>
                </c:pt>
                <c:pt idx="14">
                  <c:v>2.3685947953467446E-2</c:v>
                </c:pt>
                <c:pt idx="15">
                  <c:v>2.3497502949739582E-2</c:v>
                </c:pt>
                <c:pt idx="16">
                  <c:v>2.3311110764143134E-2</c:v>
                </c:pt>
                <c:pt idx="17">
                  <c:v>2.3126821031213014E-2</c:v>
                </c:pt>
                <c:pt idx="18">
                  <c:v>2.2944684411162437E-2</c:v>
                </c:pt>
                <c:pt idx="19">
                  <c:v>2.2764752584036627E-2</c:v>
                </c:pt>
                <c:pt idx="20">
                  <c:v>2.2587078240964269E-2</c:v>
                </c:pt>
                <c:pt idx="21">
                  <c:v>2.2411715072277669E-2</c:v>
                </c:pt>
                <c:pt idx="22">
                  <c:v>2.2238717752266025E-2</c:v>
                </c:pt>
                <c:pt idx="23">
                  <c:v>2.2068141920320875E-2</c:v>
                </c:pt>
                <c:pt idx="24">
                  <c:v>2.1900044158228823E-2</c:v>
                </c:pt>
                <c:pt idx="25">
                  <c:v>2.1734481963364086E-2</c:v>
                </c:pt>
                <c:pt idx="26">
                  <c:v>2.1571513717532728E-2</c:v>
                </c:pt>
                <c:pt idx="27">
                  <c:v>2.1411198651221843E-2</c:v>
                </c:pt>
                <c:pt idx="28">
                  <c:v>2.1253596803010609E-2</c:v>
                </c:pt>
                <c:pt idx="29">
                  <c:v>2.1098768973906491E-2</c:v>
                </c:pt>
                <c:pt idx="30">
                  <c:v>2.0946776676378939E-2</c:v>
                </c:pt>
                <c:pt idx="31">
                  <c:v>2.0797682077875503E-2</c:v>
                </c:pt>
                <c:pt idx="32">
                  <c:v>2.0651547938620791E-2</c:v>
                </c:pt>
                <c:pt idx="33">
                  <c:v>2.0508437543518492E-2</c:v>
                </c:pt>
                <c:pt idx="34">
                  <c:v>2.0368414627999949E-2</c:v>
                </c:pt>
                <c:pt idx="35">
                  <c:v>2.023154329769045E-2</c:v>
                </c:pt>
                <c:pt idx="36">
                  <c:v>2.0097887941796316E-2</c:v>
                </c:pt>
                <c:pt idx="37">
                  <c:v>1.9967513140152379E-2</c:v>
                </c:pt>
                <c:pt idx="38">
                  <c:v>1.9840483563910213E-2</c:v>
                </c:pt>
                <c:pt idx="39">
                  <c:v>1.9716863869893256E-2</c:v>
                </c:pt>
                <c:pt idx="40">
                  <c:v>1.9596718588694651E-2</c:v>
                </c:pt>
                <c:pt idx="41">
                  <c:v>1.9480112006648117E-2</c:v>
                </c:pt>
                <c:pt idx="42">
                  <c:v>1.9367108041860547E-2</c:v>
                </c:pt>
                <c:pt idx="43">
                  <c:v>1.9257770114556882E-2</c:v>
                </c:pt>
                <c:pt idx="44">
                  <c:v>1.9152161012053404E-2</c:v>
                </c:pt>
                <c:pt idx="45">
                  <c:v>1.9050342748743239E-2</c:v>
                </c:pt>
                <c:pt idx="46">
                  <c:v>1.8952376421547963E-2</c:v>
                </c:pt>
                <c:pt idx="47">
                  <c:v>1.8858322061360011E-2</c:v>
                </c:pt>
                <c:pt idx="48">
                  <c:v>1.8768238481071838E-2</c:v>
                </c:pt>
                <c:pt idx="49">
                  <c:v>1.8682183120857992E-2</c:v>
                </c:pt>
                <c:pt idx="50">
                  <c:v>1.8600211891444524E-2</c:v>
                </c:pt>
                <c:pt idx="51">
                  <c:v>1.8522379016165137E-2</c:v>
                </c:pt>
                <c:pt idx="52">
                  <c:v>1.8448736872664007E-2</c:v>
                </c:pt>
                <c:pt idx="53">
                  <c:v>1.8379335835159764E-2</c:v>
                </c:pt>
                <c:pt idx="54">
                  <c:v>1.831422411823282E-2</c:v>
                </c:pt>
                <c:pt idx="55">
                  <c:v>1.8253447623137142E-2</c:v>
                </c:pt>
                <c:pt idx="56">
                  <c:v>1.8197049787667195E-2</c:v>
                </c:pt>
                <c:pt idx="57">
                  <c:v>1.8145071440629355E-2</c:v>
                </c:pt>
                <c:pt idx="58">
                  <c:v>1.8097550661974285E-2</c:v>
                </c:pt>
                <c:pt idx="59">
                  <c:v>1.8054522649640612E-2</c:v>
                </c:pt>
                <c:pt idx="60">
                  <c:v>1.8016019594142417E-2</c:v>
                </c:pt>
                <c:pt idx="61">
                  <c:v>1.7982070561899665E-2</c:v>
                </c:pt>
                <c:pt idx="62">
                  <c:v>1.7952701388265532E-2</c:v>
                </c:pt>
                <c:pt idx="63">
                  <c:v>1.7927934581144618E-2</c:v>
                </c:pt>
                <c:pt idx="64">
                  <c:v>1.7907789236023763E-2</c:v>
                </c:pt>
                <c:pt idx="65">
                  <c:v>1.7892280963152058E-2</c:v>
                </c:pt>
                <c:pt idx="66">
                  <c:v>1.7881421827510693E-2</c:v>
                </c:pt>
                <c:pt idx="67">
                  <c:v>1.7875220302106927E-2</c:v>
                </c:pt>
                <c:pt idx="68">
                  <c:v>1.7873681235011801E-2</c:v>
                </c:pt>
                <c:pt idx="69">
                  <c:v>1.7876805830439834E-2</c:v>
                </c:pt>
                <c:pt idx="70">
                  <c:v>1.7884591644042644E-2</c:v>
                </c:pt>
                <c:pt idx="71">
                  <c:v>1.7897032592459276E-2</c:v>
                </c:pt>
                <c:pt idx="72">
                  <c:v>1.7914118977036427E-2</c:v>
                </c:pt>
                <c:pt idx="73">
                  <c:v>1.7935837521503181E-2</c:v>
                </c:pt>
                <c:pt idx="74">
                  <c:v>1.7962171423260148E-2</c:v>
                </c:pt>
                <c:pt idx="75">
                  <c:v>1.7993100417823576E-2</c:v>
                </c:pt>
                <c:pt idx="76">
                  <c:v>1.8028600855852901E-2</c:v>
                </c:pt>
                <c:pt idx="77">
                  <c:v>1.8068645792087307E-2</c:v>
                </c:pt>
                <c:pt idx="78">
                  <c:v>1.8113205085424453E-2</c:v>
                </c:pt>
                <c:pt idx="79">
                  <c:v>1.8162245509293604E-2</c:v>
                </c:pt>
                <c:pt idx="80">
                  <c:v>1.8215730871407345E-2</c:v>
                </c:pt>
                <c:pt idx="81">
                  <c:v>1.8273622141921037E-2</c:v>
                </c:pt>
                <c:pt idx="82">
                  <c:v>1.8335877588987894E-2</c:v>
                </c:pt>
                <c:pt idx="83">
                  <c:v>1.840245292066978E-2</c:v>
                </c:pt>
                <c:pt idx="84">
                  <c:v>1.8473301432149706E-2</c:v>
                </c:pt>
                <c:pt idx="85">
                  <c:v>1.8548374157190666E-2</c:v>
                </c:pt>
                <c:pt idx="86">
                  <c:v>1.862762002279653E-2</c:v>
                </c:pt>
                <c:pt idx="87">
                  <c:v>1.8710986006053216E-2</c:v>
                </c:pt>
                <c:pt idx="88">
                  <c:v>1.8798417292161213E-2</c:v>
                </c:pt>
                <c:pt idx="89">
                  <c:v>1.8889857432712664E-2</c:v>
                </c:pt>
                <c:pt idx="90">
                  <c:v>1.8985248503316232E-2</c:v>
                </c:pt>
                <c:pt idx="91">
                  <c:v>1.9084531259729965E-2</c:v>
                </c:pt>
                <c:pt idx="92">
                  <c:v>1.9187645291724217E-2</c:v>
                </c:pt>
                <c:pt idx="93">
                  <c:v>1.9294529173963289E-2</c:v>
                </c:pt>
                <c:pt idx="94">
                  <c:v>1.9405120613263181E-2</c:v>
                </c:pt>
                <c:pt idx="95">
                  <c:v>1.9519356591653846E-2</c:v>
                </c:pt>
                <c:pt idx="96">
                  <c:v>1.9637173504745194E-2</c:v>
                </c:pt>
                <c:pt idx="97">
                  <c:v>1.9758507294967156E-2</c:v>
                </c:pt>
                <c:pt idx="98">
                  <c:v>1.9883293579323107E-2</c:v>
                </c:pt>
                <c:pt idx="99">
                  <c:v>2.0011467771363253E-2</c:v>
                </c:pt>
                <c:pt idx="100">
                  <c:v>2.0142965197148768E-2</c:v>
                </c:pt>
              </c:numCache>
            </c:numRef>
          </c:xVal>
          <c:yVal>
            <c:numRef>
              <c:f>PORTFÖY!$R$259:$R$359</c:f>
              <c:numCache>
                <c:formatCode>0.00%</c:formatCode>
                <c:ptCount val="101"/>
                <c:pt idx="0">
                  <c:v>-3.3418476860785473E-4</c:v>
                </c:pt>
                <c:pt idx="1">
                  <c:v>-3.1200408497267256E-4</c:v>
                </c:pt>
                <c:pt idx="2">
                  <c:v>-2.8982340133749035E-4</c:v>
                </c:pt>
                <c:pt idx="3">
                  <c:v>-2.6764271770230818E-4</c:v>
                </c:pt>
                <c:pt idx="4">
                  <c:v>-2.4546203406712597E-4</c:v>
                </c:pt>
                <c:pt idx="5">
                  <c:v>-2.2328135043194378E-4</c:v>
                </c:pt>
                <c:pt idx="6">
                  <c:v>-2.0110066679676156E-4</c:v>
                </c:pt>
                <c:pt idx="7">
                  <c:v>-1.7891998316157937E-4</c:v>
                </c:pt>
                <c:pt idx="8">
                  <c:v>-1.5673929952639723E-4</c:v>
                </c:pt>
                <c:pt idx="9">
                  <c:v>-1.3455861589121502E-4</c:v>
                </c:pt>
                <c:pt idx="10">
                  <c:v>-1.1237793225603283E-4</c:v>
                </c:pt>
                <c:pt idx="11">
                  <c:v>-9.0197248620850609E-5</c:v>
                </c:pt>
                <c:pt idx="12">
                  <c:v>-6.8016564985668446E-5</c:v>
                </c:pt>
                <c:pt idx="13">
                  <c:v>-4.5835881350486283E-5</c:v>
                </c:pt>
                <c:pt idx="14">
                  <c:v>-2.3655197715304012E-5</c:v>
                </c:pt>
                <c:pt idx="15">
                  <c:v>-1.4745140801219027E-6</c:v>
                </c:pt>
                <c:pt idx="16">
                  <c:v>2.0706169555060315E-5</c:v>
                </c:pt>
                <c:pt idx="17">
                  <c:v>4.2886853190242532E-5</c:v>
                </c:pt>
                <c:pt idx="18">
                  <c:v>6.5067536825424695E-5</c:v>
                </c:pt>
                <c:pt idx="19">
                  <c:v>8.7248220460606912E-5</c:v>
                </c:pt>
                <c:pt idx="20">
                  <c:v>1.0942890409578908E-4</c:v>
                </c:pt>
                <c:pt idx="21">
                  <c:v>1.3160958773097124E-4</c:v>
                </c:pt>
                <c:pt idx="22">
                  <c:v>1.5379027136615346E-4</c:v>
                </c:pt>
                <c:pt idx="23">
                  <c:v>1.7597095500133567E-4</c:v>
                </c:pt>
                <c:pt idx="24">
                  <c:v>1.9815163863651784E-4</c:v>
                </c:pt>
                <c:pt idx="25">
                  <c:v>2.2033232227170005E-4</c:v>
                </c:pt>
                <c:pt idx="26">
                  <c:v>2.4251300590688222E-4</c:v>
                </c:pt>
                <c:pt idx="27">
                  <c:v>2.6469368954206438E-4</c:v>
                </c:pt>
                <c:pt idx="28">
                  <c:v>2.868743731772467E-4</c:v>
                </c:pt>
                <c:pt idx="29">
                  <c:v>3.0905505681242881E-4</c:v>
                </c:pt>
                <c:pt idx="30">
                  <c:v>3.3123574044761098E-4</c:v>
                </c:pt>
                <c:pt idx="31">
                  <c:v>3.5341642408279314E-4</c:v>
                </c:pt>
                <c:pt idx="32">
                  <c:v>3.755971077179753E-4</c:v>
                </c:pt>
                <c:pt idx="33">
                  <c:v>3.9777779135315757E-4</c:v>
                </c:pt>
                <c:pt idx="34">
                  <c:v>4.1995847498833979E-4</c:v>
                </c:pt>
                <c:pt idx="35">
                  <c:v>4.421391586235219E-4</c:v>
                </c:pt>
                <c:pt idx="36">
                  <c:v>4.6431984225870406E-4</c:v>
                </c:pt>
                <c:pt idx="37">
                  <c:v>4.8650052589388623E-4</c:v>
                </c:pt>
                <c:pt idx="38">
                  <c:v>5.0868120952906855E-4</c:v>
                </c:pt>
                <c:pt idx="39">
                  <c:v>5.3086189316425077E-4</c:v>
                </c:pt>
                <c:pt idx="40">
                  <c:v>5.5304257679943299E-4</c:v>
                </c:pt>
                <c:pt idx="41">
                  <c:v>5.7522326043461499E-4</c:v>
                </c:pt>
                <c:pt idx="42">
                  <c:v>5.974039440697972E-4</c:v>
                </c:pt>
                <c:pt idx="43">
                  <c:v>6.1958462770497953E-4</c:v>
                </c:pt>
                <c:pt idx="44">
                  <c:v>6.4176531134016164E-4</c:v>
                </c:pt>
                <c:pt idx="45">
                  <c:v>6.6394599497534386E-4</c:v>
                </c:pt>
                <c:pt idx="46">
                  <c:v>6.8612667861052607E-4</c:v>
                </c:pt>
                <c:pt idx="47">
                  <c:v>7.0830736224570807E-4</c:v>
                </c:pt>
                <c:pt idx="48">
                  <c:v>7.304880458808904E-4</c:v>
                </c:pt>
                <c:pt idx="49">
                  <c:v>7.5266872951607262E-4</c:v>
                </c:pt>
                <c:pt idx="50">
                  <c:v>7.7484941315125472E-4</c:v>
                </c:pt>
                <c:pt idx="51">
                  <c:v>7.9703009678643694E-4</c:v>
                </c:pt>
                <c:pt idx="52">
                  <c:v>8.1921078042161916E-4</c:v>
                </c:pt>
                <c:pt idx="53">
                  <c:v>8.4139146405680148E-4</c:v>
                </c:pt>
                <c:pt idx="54">
                  <c:v>8.6357214769198349E-4</c:v>
                </c:pt>
                <c:pt idx="55">
                  <c:v>8.8575283132716581E-4</c:v>
                </c:pt>
                <c:pt idx="56">
                  <c:v>9.0793351496234814E-4</c:v>
                </c:pt>
                <c:pt idx="57">
                  <c:v>9.3011419859753025E-4</c:v>
                </c:pt>
                <c:pt idx="58">
                  <c:v>9.5229488223271257E-4</c:v>
                </c:pt>
                <c:pt idx="59">
                  <c:v>9.7447556586789468E-4</c:v>
                </c:pt>
                <c:pt idx="60">
                  <c:v>9.966562495030769E-4</c:v>
                </c:pt>
                <c:pt idx="61">
                  <c:v>1.0188369331382593E-3</c:v>
                </c:pt>
                <c:pt idx="62">
                  <c:v>1.0410176167734413E-3</c:v>
                </c:pt>
                <c:pt idx="63">
                  <c:v>1.0631983004086235E-3</c:v>
                </c:pt>
                <c:pt idx="64">
                  <c:v>1.0853789840438058E-3</c:v>
                </c:pt>
                <c:pt idx="65">
                  <c:v>1.107559667678988E-3</c:v>
                </c:pt>
                <c:pt idx="66">
                  <c:v>1.1297403513141702E-3</c:v>
                </c:pt>
                <c:pt idx="67">
                  <c:v>1.1519210349493524E-3</c:v>
                </c:pt>
                <c:pt idx="68">
                  <c:v>1.1741017185845346E-3</c:v>
                </c:pt>
                <c:pt idx="69">
                  <c:v>1.1962824022197166E-3</c:v>
                </c:pt>
                <c:pt idx="70">
                  <c:v>1.2184630858548989E-3</c:v>
                </c:pt>
                <c:pt idx="71">
                  <c:v>1.2406437694900811E-3</c:v>
                </c:pt>
                <c:pt idx="72">
                  <c:v>1.2628244531252633E-3</c:v>
                </c:pt>
                <c:pt idx="73">
                  <c:v>1.2850051367604455E-3</c:v>
                </c:pt>
                <c:pt idx="74">
                  <c:v>1.3071858203956275E-3</c:v>
                </c:pt>
                <c:pt idx="75">
                  <c:v>1.3293665040308099E-3</c:v>
                </c:pt>
                <c:pt idx="76">
                  <c:v>1.3515471876659922E-3</c:v>
                </c:pt>
                <c:pt idx="77">
                  <c:v>1.3737278713011742E-3</c:v>
                </c:pt>
                <c:pt idx="78">
                  <c:v>1.3959085549363566E-3</c:v>
                </c:pt>
                <c:pt idx="79">
                  <c:v>1.4180892385715386E-3</c:v>
                </c:pt>
                <c:pt idx="80">
                  <c:v>1.4402699222067208E-3</c:v>
                </c:pt>
                <c:pt idx="81">
                  <c:v>1.4624506058419032E-3</c:v>
                </c:pt>
                <c:pt idx="82">
                  <c:v>1.484631289477085E-3</c:v>
                </c:pt>
                <c:pt idx="83">
                  <c:v>1.5068119731122672E-3</c:v>
                </c:pt>
                <c:pt idx="84">
                  <c:v>1.5289926567474495E-3</c:v>
                </c:pt>
                <c:pt idx="85">
                  <c:v>1.5511733403826317E-3</c:v>
                </c:pt>
                <c:pt idx="86">
                  <c:v>1.5733540240178141E-3</c:v>
                </c:pt>
                <c:pt idx="87">
                  <c:v>1.5955347076529961E-3</c:v>
                </c:pt>
                <c:pt idx="88">
                  <c:v>1.6177153912881783E-3</c:v>
                </c:pt>
                <c:pt idx="89">
                  <c:v>1.6398960749233605E-3</c:v>
                </c:pt>
                <c:pt idx="90">
                  <c:v>1.6620767585585428E-3</c:v>
                </c:pt>
                <c:pt idx="91">
                  <c:v>1.684257442193725E-3</c:v>
                </c:pt>
                <c:pt idx="92">
                  <c:v>1.7064381258289072E-3</c:v>
                </c:pt>
                <c:pt idx="93">
                  <c:v>1.7286188094640894E-3</c:v>
                </c:pt>
                <c:pt idx="94">
                  <c:v>1.7507994930992712E-3</c:v>
                </c:pt>
                <c:pt idx="95">
                  <c:v>1.7729801767344536E-3</c:v>
                </c:pt>
                <c:pt idx="96">
                  <c:v>1.7951608603696359E-3</c:v>
                </c:pt>
                <c:pt idx="97">
                  <c:v>1.8173415440048179E-3</c:v>
                </c:pt>
                <c:pt idx="98">
                  <c:v>1.8395222276400003E-3</c:v>
                </c:pt>
                <c:pt idx="99">
                  <c:v>1.8617029112751823E-3</c:v>
                </c:pt>
                <c:pt idx="100">
                  <c:v>1.8838835949103643E-3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17472128"/>
        <c:axId val="1017471552"/>
      </c:scatterChart>
      <c:valAx>
        <c:axId val="1017472128"/>
        <c:scaling>
          <c:orientation val="minMax"/>
        </c:scaling>
        <c:delete val="0"/>
        <c:axPos val="b"/>
        <c:numFmt formatCode="0.00%" sourceLinked="1"/>
        <c:majorTickMark val="out"/>
        <c:minorTickMark val="none"/>
        <c:tickLblPos val="nextTo"/>
        <c:crossAx val="1017471552"/>
        <c:crosses val="autoZero"/>
        <c:crossBetween val="midCat"/>
      </c:valAx>
      <c:valAx>
        <c:axId val="1017471552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101747212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25644</xdr:colOff>
      <xdr:row>265</xdr:row>
      <xdr:rowOff>108436</xdr:rowOff>
    </xdr:from>
    <xdr:to>
      <xdr:col>11</xdr:col>
      <xdr:colOff>1582615</xdr:colOff>
      <xdr:row>282</xdr:row>
      <xdr:rowOff>146537</xdr:rowOff>
    </xdr:to>
    <xdr:graphicFrame macro="">
      <xdr:nvGraphicFramePr>
        <xdr:cNvPr id="2" name="Grafik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25644</xdr:colOff>
      <xdr:row>265</xdr:row>
      <xdr:rowOff>108436</xdr:rowOff>
    </xdr:from>
    <xdr:to>
      <xdr:col>12</xdr:col>
      <xdr:colOff>1706218</xdr:colOff>
      <xdr:row>288</xdr:row>
      <xdr:rowOff>49696</xdr:rowOff>
    </xdr:to>
    <xdr:graphicFrame macro="">
      <xdr:nvGraphicFramePr>
        <xdr:cNvPr id="2" name="Grafik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139211</xdr:colOff>
      <xdr:row>265</xdr:row>
      <xdr:rowOff>130419</xdr:rowOff>
    </xdr:from>
    <xdr:to>
      <xdr:col>8</xdr:col>
      <xdr:colOff>945173</xdr:colOff>
      <xdr:row>282</xdr:row>
      <xdr:rowOff>153865</xdr:rowOff>
    </xdr:to>
    <xdr:graphicFrame macro="">
      <xdr:nvGraphicFramePr>
        <xdr:cNvPr id="3" name="Grafik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20</xdr:col>
      <xdr:colOff>111541</xdr:colOff>
      <xdr:row>265</xdr:row>
      <xdr:rowOff>27750</xdr:rowOff>
    </xdr:from>
    <xdr:to>
      <xdr:col>30</xdr:col>
      <xdr:colOff>244929</xdr:colOff>
      <xdr:row>288</xdr:row>
      <xdr:rowOff>136071</xdr:rowOff>
    </xdr:to>
    <xdr:graphicFrame macro="">
      <xdr:nvGraphicFramePr>
        <xdr:cNvPr id="4" name="Grafik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3"/>
  <sheetViews>
    <sheetView zoomScale="115" zoomScaleNormal="115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defaultRowHeight="15" x14ac:dyDescent="0.25"/>
  <cols>
    <col min="1" max="1" width="10.85546875" bestFit="1" customWidth="1"/>
    <col min="2" max="3" width="11.85546875" style="2" customWidth="1"/>
    <col min="4" max="4" width="11" bestFit="1" customWidth="1"/>
    <col min="5" max="6" width="11" customWidth="1"/>
    <col min="8" max="8" width="22" bestFit="1" customWidth="1"/>
    <col min="9" max="9" width="22.140625" bestFit="1" customWidth="1"/>
    <col min="10" max="10" width="22" bestFit="1" customWidth="1"/>
    <col min="11" max="12" width="24.7109375" customWidth="1"/>
  </cols>
  <sheetData>
    <row r="1" spans="1:13" x14ac:dyDescent="0.25">
      <c r="E1" s="4" t="s">
        <v>5</v>
      </c>
      <c r="F1" s="4"/>
      <c r="H1" s="4" t="s">
        <v>9</v>
      </c>
      <c r="I1" s="4"/>
      <c r="J1" s="4"/>
      <c r="K1" s="4"/>
      <c r="L1" s="4"/>
      <c r="M1" s="4"/>
    </row>
    <row r="2" spans="1:13" s="12" customFormat="1" ht="15.75" x14ac:dyDescent="0.25">
      <c r="A2" s="10" t="s">
        <v>1</v>
      </c>
      <c r="B2" s="11" t="s">
        <v>3</v>
      </c>
      <c r="C2" s="11" t="s">
        <v>4</v>
      </c>
      <c r="E2" s="11" t="s">
        <v>6</v>
      </c>
      <c r="F2" s="11" t="s">
        <v>7</v>
      </c>
      <c r="H2" s="11" t="s">
        <v>10</v>
      </c>
      <c r="I2" s="11" t="s">
        <v>11</v>
      </c>
      <c r="K2" s="11" t="s">
        <v>12</v>
      </c>
      <c r="L2" s="11" t="s">
        <v>13</v>
      </c>
    </row>
    <row r="3" spans="1:13" x14ac:dyDescent="0.25">
      <c r="A3" s="1">
        <v>43423</v>
      </c>
      <c r="B3" s="3">
        <v>4.43</v>
      </c>
      <c r="C3" s="3">
        <v>1.1139130434784199</v>
      </c>
    </row>
    <row r="4" spans="1:13" x14ac:dyDescent="0.25">
      <c r="A4" s="1">
        <v>43424</v>
      </c>
      <c r="B4" s="3">
        <v>4.0999999999999996</v>
      </c>
      <c r="C4" s="3">
        <v>1.0591304347827599</v>
      </c>
      <c r="E4" s="5">
        <f>(B4-B3)/B3</f>
        <v>-7.4492099322799113E-2</v>
      </c>
      <c r="F4" s="5">
        <f>(C4-C3)/C3</f>
        <v>-4.9180327868852451E-2</v>
      </c>
      <c r="H4" s="5">
        <f>E4-$E$252</f>
        <v>-7.4157914554191254E-2</v>
      </c>
      <c r="I4" s="5">
        <f>F4-$F$252</f>
        <v>-5.1064211463762818E-2</v>
      </c>
      <c r="K4" s="13">
        <f>H4*H4</f>
        <v>5.4993962910267306E-3</v>
      </c>
      <c r="L4" s="13">
        <f>I4*I4</f>
        <v>2.6075536924158862E-3</v>
      </c>
    </row>
    <row r="5" spans="1:13" x14ac:dyDescent="0.25">
      <c r="A5" s="1">
        <v>43425</v>
      </c>
      <c r="B5" s="3">
        <v>4</v>
      </c>
      <c r="C5" s="3">
        <v>1.0500000000001499</v>
      </c>
      <c r="E5" s="5">
        <f t="shared" ref="E5:E68" si="0">(B5-B4)/B4</f>
        <v>-2.4390243902438939E-2</v>
      </c>
      <c r="F5" s="5">
        <f t="shared" ref="F5:F68" si="1">(C5-C4)/C4</f>
        <v>-8.6206896551724119E-3</v>
      </c>
      <c r="H5" s="5">
        <f t="shared" ref="H5:I68" si="2">E5-$E$252</f>
        <v>-2.4056059133831083E-2</v>
      </c>
      <c r="I5" s="5">
        <f t="shared" ref="I5:I68" si="3">F5-$F$252</f>
        <v>-1.0504573250082777E-2</v>
      </c>
      <c r="K5" s="13">
        <f t="shared" ref="K5:K68" si="4">H5*H5</f>
        <v>5.786939810503779E-4</v>
      </c>
      <c r="L5" s="13">
        <f t="shared" ref="L5:L68" si="5">I5*I5</f>
        <v>1.1034605916635464E-4</v>
      </c>
    </row>
    <row r="6" spans="1:13" x14ac:dyDescent="0.25">
      <c r="A6" s="1">
        <v>43426</v>
      </c>
      <c r="B6" s="3">
        <v>3.88</v>
      </c>
      <c r="C6" s="3">
        <v>1.0408695652175399</v>
      </c>
      <c r="E6" s="5">
        <f t="shared" si="0"/>
        <v>-3.0000000000000027E-2</v>
      </c>
      <c r="F6" s="5">
        <f t="shared" si="1"/>
        <v>-8.6956521739130418E-3</v>
      </c>
      <c r="H6" s="5">
        <f t="shared" si="2"/>
        <v>-2.9665815231392171E-2</v>
      </c>
      <c r="I6" s="5">
        <f t="shared" si="3"/>
        <v>-1.0579535768823405E-2</v>
      </c>
      <c r="K6" s="13">
        <f t="shared" si="4"/>
        <v>8.800605933430997E-4</v>
      </c>
      <c r="L6" s="13">
        <f t="shared" si="5"/>
        <v>1.1192657708381384E-4</v>
      </c>
    </row>
    <row r="7" spans="1:13" x14ac:dyDescent="0.25">
      <c r="A7" s="1">
        <v>43427</v>
      </c>
      <c r="B7" s="3">
        <v>3.83</v>
      </c>
      <c r="C7" s="3">
        <v>1.0408695652175399</v>
      </c>
      <c r="E7" s="5">
        <f t="shared" si="0"/>
        <v>-1.2886597938144284E-2</v>
      </c>
      <c r="F7" s="5">
        <f t="shared" si="1"/>
        <v>0</v>
      </c>
      <c r="H7" s="5">
        <f t="shared" si="2"/>
        <v>-1.255241316953643E-2</v>
      </c>
      <c r="I7" s="5">
        <f t="shared" si="3"/>
        <v>-1.8838835949103643E-3</v>
      </c>
      <c r="K7" s="13">
        <f t="shared" si="4"/>
        <v>1.575630763787516E-4</v>
      </c>
      <c r="L7" s="13">
        <f t="shared" si="5"/>
        <v>3.5490173991723974E-6</v>
      </c>
    </row>
    <row r="8" spans="1:13" x14ac:dyDescent="0.25">
      <c r="A8" s="1">
        <v>43430</v>
      </c>
      <c r="B8" s="3">
        <v>3.92</v>
      </c>
      <c r="C8" s="3">
        <v>1.0500000000001499</v>
      </c>
      <c r="E8" s="5">
        <f t="shared" si="0"/>
        <v>2.3498694516971241E-2</v>
      </c>
      <c r="F8" s="5">
        <f t="shared" si="1"/>
        <v>8.7719298245614013E-3</v>
      </c>
      <c r="H8" s="5">
        <f t="shared" si="2"/>
        <v>2.3832879285579096E-2</v>
      </c>
      <c r="I8" s="5">
        <f t="shared" si="3"/>
        <v>6.888046229651037E-3</v>
      </c>
      <c r="K8" s="13">
        <f t="shared" si="4"/>
        <v>5.6800613504098514E-4</v>
      </c>
      <c r="L8" s="13">
        <f t="shared" si="5"/>
        <v>4.7445180861809867E-5</v>
      </c>
    </row>
    <row r="9" spans="1:13" x14ac:dyDescent="0.25">
      <c r="A9" s="1">
        <v>43431</v>
      </c>
      <c r="B9" s="3">
        <v>3.85</v>
      </c>
      <c r="C9" s="3">
        <v>1.0500000000001499</v>
      </c>
      <c r="E9" s="5">
        <f t="shared" si="0"/>
        <v>-1.7857142857142818E-2</v>
      </c>
      <c r="F9" s="5">
        <f t="shared" si="1"/>
        <v>0</v>
      </c>
      <c r="H9" s="5">
        <f t="shared" si="2"/>
        <v>-1.7522958088534962E-2</v>
      </c>
      <c r="I9" s="5">
        <f t="shared" si="3"/>
        <v>-1.8838835949103643E-3</v>
      </c>
      <c r="K9" s="13">
        <f t="shared" si="4"/>
        <v>3.0705406017255289E-4</v>
      </c>
      <c r="L9" s="13">
        <f t="shared" si="5"/>
        <v>3.5490173991723974E-6</v>
      </c>
    </row>
    <row r="10" spans="1:13" x14ac:dyDescent="0.25">
      <c r="A10" s="1">
        <v>43432</v>
      </c>
      <c r="B10" s="3">
        <v>3.95</v>
      </c>
      <c r="C10" s="3">
        <v>1.0500000000001499</v>
      </c>
      <c r="E10" s="5">
        <f t="shared" si="0"/>
        <v>2.5974025974025997E-2</v>
      </c>
      <c r="F10" s="5">
        <f t="shared" si="1"/>
        <v>0</v>
      </c>
      <c r="H10" s="5">
        <f t="shared" si="2"/>
        <v>2.6308210742633852E-2</v>
      </c>
      <c r="I10" s="5">
        <f t="shared" si="3"/>
        <v>-1.8838835949103643E-3</v>
      </c>
      <c r="K10" s="13">
        <f t="shared" si="4"/>
        <v>6.9212195247883525E-4</v>
      </c>
      <c r="L10" s="13">
        <f t="shared" si="5"/>
        <v>3.5490173991723974E-6</v>
      </c>
    </row>
    <row r="11" spans="1:13" x14ac:dyDescent="0.25">
      <c r="A11" s="1">
        <v>43433</v>
      </c>
      <c r="B11" s="3">
        <v>3.95</v>
      </c>
      <c r="C11" s="3">
        <v>1.0591304347827599</v>
      </c>
      <c r="E11" s="5">
        <f t="shared" si="0"/>
        <v>0</v>
      </c>
      <c r="F11" s="5">
        <f t="shared" si="1"/>
        <v>8.6956521739130418E-3</v>
      </c>
      <c r="H11" s="5">
        <f t="shared" si="2"/>
        <v>3.3418476860785473E-4</v>
      </c>
      <c r="I11" s="5">
        <f t="shared" si="3"/>
        <v>6.8117685790026776E-3</v>
      </c>
      <c r="K11" s="13">
        <f t="shared" si="4"/>
        <v>1.1167945956948541E-7</v>
      </c>
      <c r="L11" s="13">
        <f t="shared" si="5"/>
        <v>4.6400191173888158E-5</v>
      </c>
    </row>
    <row r="12" spans="1:13" x14ac:dyDescent="0.25">
      <c r="A12" s="1">
        <v>43434</v>
      </c>
      <c r="B12" s="3">
        <v>3.92</v>
      </c>
      <c r="C12" s="3">
        <v>1.0500000000001499</v>
      </c>
      <c r="E12" s="5">
        <f t="shared" si="0"/>
        <v>-7.5949367088608225E-3</v>
      </c>
      <c r="F12" s="5">
        <f t="shared" si="1"/>
        <v>-8.6206896551724119E-3</v>
      </c>
      <c r="H12" s="5">
        <f t="shared" si="2"/>
        <v>-7.2607519402529677E-3</v>
      </c>
      <c r="I12" s="5">
        <f t="shared" si="3"/>
        <v>-1.0504573250082777E-2</v>
      </c>
      <c r="K12" s="13">
        <f t="shared" si="4"/>
        <v>5.2718518737887232E-5</v>
      </c>
      <c r="L12" s="13">
        <f t="shared" si="5"/>
        <v>1.1034605916635464E-4</v>
      </c>
    </row>
    <row r="13" spans="1:13" x14ac:dyDescent="0.25">
      <c r="A13" s="1">
        <v>43437</v>
      </c>
      <c r="B13" s="3">
        <v>3.88</v>
      </c>
      <c r="C13" s="3">
        <v>1.0408695652175399</v>
      </c>
      <c r="E13" s="5">
        <f t="shared" si="0"/>
        <v>-1.0204081632653071E-2</v>
      </c>
      <c r="F13" s="5">
        <f t="shared" si="1"/>
        <v>-8.6956521739130418E-3</v>
      </c>
      <c r="H13" s="5">
        <f t="shared" si="2"/>
        <v>-9.8698968640452168E-3</v>
      </c>
      <c r="I13" s="5">
        <f t="shared" si="3"/>
        <v>-1.0579535768823405E-2</v>
      </c>
      <c r="K13" s="13">
        <f t="shared" si="4"/>
        <v>9.7414864106889611E-5</v>
      </c>
      <c r="L13" s="13">
        <f t="shared" si="5"/>
        <v>1.1192657708381384E-4</v>
      </c>
    </row>
    <row r="14" spans="1:13" x14ac:dyDescent="0.25">
      <c r="A14" s="1">
        <v>43438</v>
      </c>
      <c r="B14" s="3">
        <v>3.83</v>
      </c>
      <c r="C14" s="3">
        <v>1.0226086956523202</v>
      </c>
      <c r="E14" s="5">
        <f t="shared" si="0"/>
        <v>-1.2886597938144284E-2</v>
      </c>
      <c r="F14" s="5">
        <f t="shared" si="1"/>
        <v>-1.7543859649122591E-2</v>
      </c>
      <c r="H14" s="5">
        <f t="shared" si="2"/>
        <v>-1.255241316953643E-2</v>
      </c>
      <c r="I14" s="5">
        <f t="shared" si="3"/>
        <v>-1.9427743244032954E-2</v>
      </c>
      <c r="K14" s="13">
        <f t="shared" si="4"/>
        <v>1.575630763787516E-4</v>
      </c>
      <c r="L14" s="13">
        <f t="shared" si="5"/>
        <v>3.7743720755606809E-4</v>
      </c>
    </row>
    <row r="15" spans="1:13" x14ac:dyDescent="0.25">
      <c r="A15" s="1">
        <v>43439</v>
      </c>
      <c r="B15" s="3">
        <v>3.8</v>
      </c>
      <c r="C15" s="3">
        <v>1.0317391304349299</v>
      </c>
      <c r="E15" s="5">
        <f t="shared" si="0"/>
        <v>-7.8328981723238249E-3</v>
      </c>
      <c r="F15" s="5">
        <f t="shared" si="1"/>
        <v>8.9285714285712078E-3</v>
      </c>
      <c r="H15" s="5">
        <f t="shared" si="2"/>
        <v>-7.4987134037159701E-3</v>
      </c>
      <c r="I15" s="5">
        <f t="shared" si="3"/>
        <v>7.0446878336608435E-3</v>
      </c>
      <c r="K15" s="13">
        <f t="shared" si="4"/>
        <v>5.6230702711069552E-5</v>
      </c>
      <c r="L15" s="13">
        <f t="shared" si="5"/>
        <v>4.9627626673729109E-5</v>
      </c>
    </row>
    <row r="16" spans="1:13" x14ac:dyDescent="0.25">
      <c r="A16" s="1">
        <v>43440</v>
      </c>
      <c r="B16" s="3">
        <v>3.75</v>
      </c>
      <c r="C16" s="3">
        <v>1.0317391304349299</v>
      </c>
      <c r="E16" s="5">
        <f t="shared" si="0"/>
        <v>-1.3157894736842059E-2</v>
      </c>
      <c r="F16" s="5">
        <f t="shared" si="1"/>
        <v>0</v>
      </c>
      <c r="H16" s="5">
        <f t="shared" si="2"/>
        <v>-1.2823709968234205E-2</v>
      </c>
      <c r="I16" s="5">
        <f t="shared" si="3"/>
        <v>-1.8838835949103643E-3</v>
      </c>
      <c r="K16" s="13">
        <f t="shared" si="4"/>
        <v>1.6444753734938932E-4</v>
      </c>
      <c r="L16" s="13">
        <f t="shared" si="5"/>
        <v>3.5490173991723974E-6</v>
      </c>
    </row>
    <row r="17" spans="1:12" x14ac:dyDescent="0.25">
      <c r="A17" s="1">
        <v>43441</v>
      </c>
      <c r="B17" s="3">
        <v>3.81</v>
      </c>
      <c r="C17" s="3">
        <v>1.0408695652175399</v>
      </c>
      <c r="E17" s="5">
        <f t="shared" si="0"/>
        <v>1.6000000000000014E-2</v>
      </c>
      <c r="F17" s="5">
        <f t="shared" si="1"/>
        <v>8.8495575221238919E-3</v>
      </c>
      <c r="H17" s="5">
        <f t="shared" si="2"/>
        <v>1.633418476860787E-2</v>
      </c>
      <c r="I17" s="5">
        <f t="shared" si="3"/>
        <v>6.9656739272135277E-3</v>
      </c>
      <c r="K17" s="13">
        <f t="shared" si="4"/>
        <v>2.6680559205502133E-4</v>
      </c>
      <c r="L17" s="13">
        <f t="shared" si="5"/>
        <v>4.8520613260262332E-5</v>
      </c>
    </row>
    <row r="18" spans="1:12" x14ac:dyDescent="0.25">
      <c r="A18" s="1">
        <v>43444</v>
      </c>
      <c r="B18" s="3">
        <v>3.78</v>
      </c>
      <c r="C18" s="3">
        <v>1.0317391304349299</v>
      </c>
      <c r="E18" s="5">
        <f t="shared" si="0"/>
        <v>-7.8740157480315619E-3</v>
      </c>
      <c r="F18" s="5">
        <f t="shared" si="1"/>
        <v>-8.7719298245614013E-3</v>
      </c>
      <c r="H18" s="5">
        <f t="shared" si="2"/>
        <v>-7.539830979423707E-3</v>
      </c>
      <c r="I18" s="5">
        <f t="shared" si="3"/>
        <v>-1.0655813419471766E-2</v>
      </c>
      <c r="K18" s="13">
        <f t="shared" si="4"/>
        <v>5.684905119827746E-5</v>
      </c>
      <c r="L18" s="13">
        <f t="shared" si="5"/>
        <v>1.1354635963059458E-4</v>
      </c>
    </row>
    <row r="19" spans="1:12" x14ac:dyDescent="0.25">
      <c r="A19" s="1">
        <v>43445</v>
      </c>
      <c r="B19" s="3">
        <v>3.75</v>
      </c>
      <c r="C19" s="3">
        <v>1.0408695652175399</v>
      </c>
      <c r="E19" s="5">
        <f t="shared" si="0"/>
        <v>-7.9365079365078858E-3</v>
      </c>
      <c r="F19" s="5">
        <f t="shared" si="1"/>
        <v>8.8495575221238919E-3</v>
      </c>
      <c r="H19" s="5">
        <f t="shared" si="2"/>
        <v>-7.6023231679000309E-3</v>
      </c>
      <c r="I19" s="5">
        <f t="shared" si="3"/>
        <v>6.9656739272135277E-3</v>
      </c>
      <c r="K19" s="13">
        <f t="shared" si="4"/>
        <v>5.7795317549189565E-5</v>
      </c>
      <c r="L19" s="13">
        <f t="shared" si="5"/>
        <v>4.8520613260262332E-5</v>
      </c>
    </row>
    <row r="20" spans="1:12" x14ac:dyDescent="0.25">
      <c r="A20" s="1">
        <v>43446</v>
      </c>
      <c r="B20" s="3">
        <v>3.59</v>
      </c>
      <c r="C20" s="3">
        <v>0.98608695652188005</v>
      </c>
      <c r="E20" s="5">
        <f t="shared" si="0"/>
        <v>-4.2666666666666707E-2</v>
      </c>
      <c r="F20" s="5">
        <f t="shared" si="1"/>
        <v>-5.26315789473683E-2</v>
      </c>
      <c r="H20" s="5">
        <f t="shared" si="2"/>
        <v>-4.2332481898058855E-2</v>
      </c>
      <c r="I20" s="5">
        <f t="shared" si="3"/>
        <v>-5.4515462542278667E-2</v>
      </c>
      <c r="K20" s="13">
        <f t="shared" si="4"/>
        <v>1.7920390236494806E-3</v>
      </c>
      <c r="L20" s="13">
        <f t="shared" si="5"/>
        <v>2.9719356561985883E-3</v>
      </c>
    </row>
    <row r="21" spans="1:12" x14ac:dyDescent="0.25">
      <c r="A21" s="1">
        <v>43447</v>
      </c>
      <c r="B21" s="3">
        <v>3.58</v>
      </c>
      <c r="C21" s="3">
        <v>0.98608695652188005</v>
      </c>
      <c r="E21" s="5">
        <f t="shared" si="0"/>
        <v>-2.7855153203342024E-3</v>
      </c>
      <c r="F21" s="5">
        <f t="shared" si="1"/>
        <v>0</v>
      </c>
      <c r="H21" s="5">
        <f t="shared" si="2"/>
        <v>-2.4513305517263476E-3</v>
      </c>
      <c r="I21" s="5">
        <f t="shared" si="3"/>
        <v>-1.8838835949103643E-3</v>
      </c>
      <c r="K21" s="13">
        <f t="shared" si="4"/>
        <v>6.0090214738269996E-6</v>
      </c>
      <c r="L21" s="13">
        <f t="shared" si="5"/>
        <v>3.5490173991723974E-6</v>
      </c>
    </row>
    <row r="22" spans="1:12" x14ac:dyDescent="0.25">
      <c r="A22" s="1">
        <v>43448</v>
      </c>
      <c r="B22" s="3">
        <v>3.43</v>
      </c>
      <c r="C22" s="3">
        <v>1.0043478260870999</v>
      </c>
      <c r="E22" s="5">
        <f t="shared" si="0"/>
        <v>-4.18994413407821E-2</v>
      </c>
      <c r="F22" s="5">
        <f t="shared" si="1"/>
        <v>1.85185185185184E-2</v>
      </c>
      <c r="H22" s="5">
        <f t="shared" si="2"/>
        <v>-4.1565256572174247E-2</v>
      </c>
      <c r="I22" s="5">
        <f t="shared" si="3"/>
        <v>1.6634634923608036E-2</v>
      </c>
      <c r="K22" s="13">
        <f t="shared" si="4"/>
        <v>1.7276705539106744E-3</v>
      </c>
      <c r="L22" s="13">
        <f t="shared" si="5"/>
        <v>2.7671107904172012E-4</v>
      </c>
    </row>
    <row r="23" spans="1:12" x14ac:dyDescent="0.25">
      <c r="A23" s="1">
        <v>43451</v>
      </c>
      <c r="B23" s="3">
        <v>3.45</v>
      </c>
      <c r="C23" s="3">
        <v>0.98608695652188005</v>
      </c>
      <c r="E23" s="5">
        <f t="shared" si="0"/>
        <v>5.8309037900874687E-3</v>
      </c>
      <c r="F23" s="5">
        <f t="shared" si="1"/>
        <v>-1.8181818181818066E-2</v>
      </c>
      <c r="H23" s="5">
        <f t="shared" si="2"/>
        <v>6.1650885586953235E-3</v>
      </c>
      <c r="I23" s="5">
        <f t="shared" si="3"/>
        <v>-2.006570177672843E-2</v>
      </c>
      <c r="K23" s="13">
        <f t="shared" si="4"/>
        <v>3.8008316936555978E-5</v>
      </c>
      <c r="L23" s="13">
        <f t="shared" si="5"/>
        <v>4.0263238779260249E-4</v>
      </c>
    </row>
    <row r="24" spans="1:12" x14ac:dyDescent="0.25">
      <c r="A24" s="1">
        <v>43452</v>
      </c>
      <c r="B24" s="3">
        <v>3.47</v>
      </c>
      <c r="C24" s="3">
        <v>0.99521739130449005</v>
      </c>
      <c r="E24" s="5">
        <f t="shared" si="0"/>
        <v>5.7971014492753676E-3</v>
      </c>
      <c r="F24" s="5">
        <f t="shared" si="1"/>
        <v>9.2592592592592553E-3</v>
      </c>
      <c r="H24" s="5">
        <f t="shared" si="2"/>
        <v>6.1312862178832224E-3</v>
      </c>
      <c r="I24" s="5">
        <f t="shared" si="3"/>
        <v>7.375375664348891E-3</v>
      </c>
      <c r="K24" s="13">
        <f t="shared" si="4"/>
        <v>3.7592670685604752E-5</v>
      </c>
      <c r="L24" s="13">
        <f t="shared" si="5"/>
        <v>5.4396166190269844E-5</v>
      </c>
    </row>
    <row r="25" spans="1:12" x14ac:dyDescent="0.25">
      <c r="A25" s="1">
        <v>43453</v>
      </c>
      <c r="B25" s="3">
        <v>3.61</v>
      </c>
      <c r="C25" s="3">
        <v>0.99521739130449005</v>
      </c>
      <c r="E25" s="5">
        <f t="shared" si="0"/>
        <v>4.0345821325648318E-2</v>
      </c>
      <c r="F25" s="5">
        <f t="shared" si="1"/>
        <v>0</v>
      </c>
      <c r="H25" s="5">
        <f t="shared" si="2"/>
        <v>4.068000609425617E-2</v>
      </c>
      <c r="I25" s="5">
        <f t="shared" si="3"/>
        <v>-1.8838835949103643E-3</v>
      </c>
      <c r="K25" s="13">
        <f t="shared" si="4"/>
        <v>1.6548628958287191E-3</v>
      </c>
      <c r="L25" s="13">
        <f t="shared" si="5"/>
        <v>3.5490173991723974E-6</v>
      </c>
    </row>
    <row r="26" spans="1:12" x14ac:dyDescent="0.25">
      <c r="A26" s="1">
        <v>43454</v>
      </c>
      <c r="B26" s="3">
        <v>3.52</v>
      </c>
      <c r="C26" s="3">
        <v>0.96782608695666006</v>
      </c>
      <c r="E26" s="5">
        <f t="shared" si="0"/>
        <v>-2.4930747922437636E-2</v>
      </c>
      <c r="F26" s="5">
        <f t="shared" si="1"/>
        <v>-2.7522935779816505E-2</v>
      </c>
      <c r="H26" s="5">
        <f t="shared" si="2"/>
        <v>-2.4596563153829781E-2</v>
      </c>
      <c r="I26" s="5">
        <f t="shared" si="3"/>
        <v>-2.9406819374726868E-2</v>
      </c>
      <c r="K26" s="13">
        <f t="shared" si="4"/>
        <v>6.0499091898033684E-4</v>
      </c>
      <c r="L26" s="13">
        <f t="shared" si="5"/>
        <v>8.6476102573781154E-4</v>
      </c>
    </row>
    <row r="27" spans="1:12" x14ac:dyDescent="0.25">
      <c r="A27" s="1">
        <v>43455</v>
      </c>
      <c r="B27" s="3">
        <v>3.52</v>
      </c>
      <c r="C27" s="3">
        <v>0.95869565217404995</v>
      </c>
      <c r="E27" s="5">
        <f t="shared" si="0"/>
        <v>0</v>
      </c>
      <c r="F27" s="5">
        <f t="shared" si="1"/>
        <v>-9.4339622641510541E-3</v>
      </c>
      <c r="H27" s="5">
        <f t="shared" si="2"/>
        <v>3.3418476860785473E-4</v>
      </c>
      <c r="I27" s="5">
        <f t="shared" si="3"/>
        <v>-1.1317845859061419E-2</v>
      </c>
      <c r="K27" s="13">
        <f t="shared" si="4"/>
        <v>1.1167945956948541E-7</v>
      </c>
      <c r="L27" s="13">
        <f t="shared" si="5"/>
        <v>1.2809363488947373E-4</v>
      </c>
    </row>
    <row r="28" spans="1:12" x14ac:dyDescent="0.25">
      <c r="A28" s="1">
        <v>43458</v>
      </c>
      <c r="B28" s="3">
        <v>3.5</v>
      </c>
      <c r="C28" s="3">
        <v>0.95869565217404995</v>
      </c>
      <c r="E28" s="5">
        <f t="shared" si="0"/>
        <v>-5.6818181818181872E-3</v>
      </c>
      <c r="F28" s="5">
        <f t="shared" si="1"/>
        <v>0</v>
      </c>
      <c r="H28" s="5">
        <f t="shared" si="2"/>
        <v>-5.3476334132103323E-3</v>
      </c>
      <c r="I28" s="5">
        <f t="shared" si="3"/>
        <v>-1.8838835949103643E-3</v>
      </c>
      <c r="K28" s="13">
        <f t="shared" si="4"/>
        <v>2.8597183122083589E-5</v>
      </c>
      <c r="L28" s="13">
        <f t="shared" si="5"/>
        <v>3.5490173991723974E-6</v>
      </c>
    </row>
    <row r="29" spans="1:12" x14ac:dyDescent="0.25">
      <c r="A29" s="1">
        <v>43459</v>
      </c>
      <c r="B29" s="3">
        <v>3.44</v>
      </c>
      <c r="C29" s="3">
        <v>0.94043478260882996</v>
      </c>
      <c r="E29" s="5">
        <f t="shared" si="0"/>
        <v>-1.7142857142857158E-2</v>
      </c>
      <c r="F29" s="5">
        <f t="shared" si="1"/>
        <v>-1.9047619047619042E-2</v>
      </c>
      <c r="H29" s="5">
        <f t="shared" si="2"/>
        <v>-1.6808672374249302E-2</v>
      </c>
      <c r="I29" s="5">
        <f t="shared" si="3"/>
        <v>-2.0931502642529406E-2</v>
      </c>
      <c r="K29" s="13">
        <f t="shared" si="4"/>
        <v>2.8253146698485165E-4</v>
      </c>
      <c r="L29" s="13">
        <f t="shared" si="5"/>
        <v>4.3812780287421548E-4</v>
      </c>
    </row>
    <row r="30" spans="1:12" x14ac:dyDescent="0.25">
      <c r="A30" s="1">
        <v>43460</v>
      </c>
      <c r="B30" s="3">
        <v>3.45</v>
      </c>
      <c r="C30" s="3">
        <v>0.94956521739143995</v>
      </c>
      <c r="E30" s="5">
        <f t="shared" si="0"/>
        <v>2.9069767441861137E-3</v>
      </c>
      <c r="F30" s="5">
        <f t="shared" si="1"/>
        <v>9.7087378640776673E-3</v>
      </c>
      <c r="H30" s="5">
        <f t="shared" si="2"/>
        <v>3.2411615127939685E-3</v>
      </c>
      <c r="I30" s="5">
        <f t="shared" si="3"/>
        <v>7.8248542691673022E-3</v>
      </c>
      <c r="K30" s="13">
        <f t="shared" si="4"/>
        <v>1.0505127952016887E-5</v>
      </c>
      <c r="L30" s="13">
        <f t="shared" si="5"/>
        <v>6.1228344333705758E-5</v>
      </c>
    </row>
    <row r="31" spans="1:12" x14ac:dyDescent="0.25">
      <c r="A31" s="1">
        <v>43461</v>
      </c>
      <c r="B31" s="3">
        <v>3.48</v>
      </c>
      <c r="C31" s="3">
        <v>0.94043478260882996</v>
      </c>
      <c r="E31" s="5">
        <f t="shared" si="0"/>
        <v>8.6956521739129863E-3</v>
      </c>
      <c r="F31" s="5">
        <f t="shared" si="1"/>
        <v>-9.6153846153846124E-3</v>
      </c>
      <c r="H31" s="5">
        <f t="shared" si="2"/>
        <v>9.0298369425208403E-3</v>
      </c>
      <c r="I31" s="5">
        <f t="shared" si="3"/>
        <v>-1.1499268210294976E-2</v>
      </c>
      <c r="K31" s="13">
        <f t="shared" si="4"/>
        <v>8.1537955208514122E-5</v>
      </c>
      <c r="L31" s="13">
        <f t="shared" si="5"/>
        <v>1.3223316937230063E-4</v>
      </c>
    </row>
    <row r="32" spans="1:12" x14ac:dyDescent="0.25">
      <c r="A32" s="1">
        <v>43462</v>
      </c>
      <c r="B32" s="3">
        <v>3.49</v>
      </c>
      <c r="C32" s="3">
        <v>0.92217391304360996</v>
      </c>
      <c r="E32" s="5">
        <f t="shared" si="0"/>
        <v>2.8735632183908709E-3</v>
      </c>
      <c r="F32" s="5">
        <f t="shared" si="1"/>
        <v>-1.9417475728155335E-2</v>
      </c>
      <c r="H32" s="5">
        <f t="shared" si="2"/>
        <v>3.2077479869987257E-3</v>
      </c>
      <c r="I32" s="5">
        <f t="shared" si="3"/>
        <v>-2.1301359323065698E-2</v>
      </c>
      <c r="K32" s="13">
        <f t="shared" si="4"/>
        <v>1.0289647148094377E-5</v>
      </c>
      <c r="L32" s="13">
        <f t="shared" si="5"/>
        <v>4.5374790901035793E-4</v>
      </c>
    </row>
    <row r="33" spans="1:12" x14ac:dyDescent="0.25">
      <c r="A33" s="1">
        <v>43465</v>
      </c>
      <c r="B33" s="3">
        <v>3.48</v>
      </c>
      <c r="C33" s="3">
        <v>0.93130434782621996</v>
      </c>
      <c r="E33" s="5">
        <f t="shared" si="0"/>
        <v>-2.8653295128940486E-3</v>
      </c>
      <c r="F33" s="5">
        <f t="shared" si="1"/>
        <v>9.9009900990098994E-3</v>
      </c>
      <c r="H33" s="5">
        <f t="shared" si="2"/>
        <v>-2.5311447442861938E-3</v>
      </c>
      <c r="I33" s="5">
        <f t="shared" si="3"/>
        <v>8.017106504099536E-3</v>
      </c>
      <c r="K33" s="13">
        <f t="shared" si="4"/>
        <v>6.4066937165276216E-6</v>
      </c>
      <c r="L33" s="13">
        <f t="shared" si="5"/>
        <v>6.4273996698075079E-5</v>
      </c>
    </row>
    <row r="34" spans="1:12" x14ac:dyDescent="0.25">
      <c r="A34" s="1">
        <v>43467</v>
      </c>
      <c r="B34" s="3">
        <v>3.41</v>
      </c>
      <c r="C34" s="3">
        <v>0.90391304347838997</v>
      </c>
      <c r="E34" s="5">
        <f t="shared" si="0"/>
        <v>-2.0114942528735587E-2</v>
      </c>
      <c r="F34" s="5">
        <f t="shared" si="1"/>
        <v>-2.9411764705882346E-2</v>
      </c>
      <c r="H34" s="5">
        <f t="shared" si="2"/>
        <v>-1.9780757760127731E-2</v>
      </c>
      <c r="I34" s="5">
        <f t="shared" si="3"/>
        <v>-3.1295648300792712E-2</v>
      </c>
      <c r="K34" s="13">
        <f t="shared" si="4"/>
        <v>3.9127837756485346E-4</v>
      </c>
      <c r="L34" s="13">
        <f t="shared" si="5"/>
        <v>9.7941760256690978E-4</v>
      </c>
    </row>
    <row r="35" spans="1:12" x14ac:dyDescent="0.25">
      <c r="A35" s="1">
        <v>43468</v>
      </c>
      <c r="B35" s="3">
        <v>3.28</v>
      </c>
      <c r="C35" s="3">
        <v>0.86739130434794998</v>
      </c>
      <c r="E35" s="5">
        <f t="shared" si="0"/>
        <v>-3.8123167155425318E-2</v>
      </c>
      <c r="F35" s="5">
        <f t="shared" si="1"/>
        <v>-4.0404040404040394E-2</v>
      </c>
      <c r="H35" s="5">
        <f t="shared" si="2"/>
        <v>-3.7788982386817466E-2</v>
      </c>
      <c r="I35" s="5">
        <f t="shared" si="3"/>
        <v>-4.228792399895076E-2</v>
      </c>
      <c r="K35" s="13">
        <f t="shared" si="4"/>
        <v>1.4280071898312007E-3</v>
      </c>
      <c r="L35" s="13">
        <f t="shared" si="5"/>
        <v>1.7882685161410357E-3</v>
      </c>
    </row>
    <row r="36" spans="1:12" x14ac:dyDescent="0.25">
      <c r="A36" s="1">
        <v>43469</v>
      </c>
      <c r="B36" s="3">
        <v>3.32</v>
      </c>
      <c r="C36" s="3">
        <v>0.87652173913055997</v>
      </c>
      <c r="E36" s="5">
        <f t="shared" si="0"/>
        <v>1.2195121951219523E-2</v>
      </c>
      <c r="F36" s="5">
        <f t="shared" si="1"/>
        <v>1.0526315789473682E-2</v>
      </c>
      <c r="H36" s="5">
        <f t="shared" si="2"/>
        <v>1.2529306719827377E-2</v>
      </c>
      <c r="I36" s="5">
        <f t="shared" si="3"/>
        <v>8.6424321945633188E-3</v>
      </c>
      <c r="K36" s="13">
        <f t="shared" si="4"/>
        <v>1.5698352687951145E-4</v>
      </c>
      <c r="L36" s="13">
        <f t="shared" si="5"/>
        <v>7.4691634237624544E-5</v>
      </c>
    </row>
    <row r="37" spans="1:12" x14ac:dyDescent="0.25">
      <c r="A37" s="1">
        <v>43472</v>
      </c>
      <c r="B37" s="3">
        <v>3.36</v>
      </c>
      <c r="C37" s="3">
        <v>0.89478260869577997</v>
      </c>
      <c r="E37" s="5">
        <f t="shared" si="0"/>
        <v>1.2048192771084348E-2</v>
      </c>
      <c r="F37" s="5">
        <f t="shared" si="1"/>
        <v>2.0833333333333329E-2</v>
      </c>
      <c r="H37" s="5">
        <f t="shared" si="2"/>
        <v>1.2382377539692202E-2</v>
      </c>
      <c r="I37" s="5">
        <f t="shared" si="3"/>
        <v>1.8949449738422965E-2</v>
      </c>
      <c r="K37" s="13">
        <f t="shared" si="4"/>
        <v>1.5332327353547392E-4</v>
      </c>
      <c r="L37" s="13">
        <f t="shared" si="5"/>
        <v>3.5908164538901819E-4</v>
      </c>
    </row>
    <row r="38" spans="1:12" x14ac:dyDescent="0.25">
      <c r="A38" s="1">
        <v>43473</v>
      </c>
      <c r="B38" s="3">
        <v>3.36</v>
      </c>
      <c r="C38" s="3">
        <v>0.88565217391316997</v>
      </c>
      <c r="E38" s="5">
        <f t="shared" si="0"/>
        <v>0</v>
      </c>
      <c r="F38" s="5">
        <f t="shared" si="1"/>
        <v>-1.0204081632653059E-2</v>
      </c>
      <c r="H38" s="5">
        <f t="shared" si="2"/>
        <v>3.3418476860785473E-4</v>
      </c>
      <c r="I38" s="5">
        <f t="shared" si="3"/>
        <v>-1.2087965227563422E-2</v>
      </c>
      <c r="K38" s="13">
        <f t="shared" si="4"/>
        <v>1.1167945956948541E-7</v>
      </c>
      <c r="L38" s="13">
        <f t="shared" si="5"/>
        <v>1.4611890334278243E-4</v>
      </c>
    </row>
    <row r="39" spans="1:12" x14ac:dyDescent="0.25">
      <c r="A39" s="1">
        <v>43474</v>
      </c>
      <c r="B39" s="3">
        <v>3.39</v>
      </c>
      <c r="C39" s="3">
        <v>0.86739130434794998</v>
      </c>
      <c r="E39" s="5">
        <f t="shared" si="0"/>
        <v>8.9285714285715027E-3</v>
      </c>
      <c r="F39" s="5">
        <f t="shared" si="1"/>
        <v>-2.0618556701030924E-2</v>
      </c>
      <c r="H39" s="5">
        <f t="shared" si="2"/>
        <v>9.2627561971793566E-3</v>
      </c>
      <c r="I39" s="5">
        <f t="shared" si="3"/>
        <v>-2.2502440295941287E-2</v>
      </c>
      <c r="K39" s="13">
        <f t="shared" si="4"/>
        <v>8.5798652368384581E-5</v>
      </c>
      <c r="L39" s="13">
        <f t="shared" si="5"/>
        <v>5.0635981927240226E-4</v>
      </c>
    </row>
    <row r="40" spans="1:12" x14ac:dyDescent="0.25">
      <c r="A40" s="1">
        <v>43475</v>
      </c>
      <c r="B40" s="3">
        <v>3.39</v>
      </c>
      <c r="C40" s="3">
        <v>0.86739130434794998</v>
      </c>
      <c r="E40" s="5">
        <f t="shared" si="0"/>
        <v>0</v>
      </c>
      <c r="F40" s="5">
        <f t="shared" si="1"/>
        <v>0</v>
      </c>
      <c r="H40" s="5">
        <f t="shared" si="2"/>
        <v>3.3418476860785473E-4</v>
      </c>
      <c r="I40" s="5">
        <f t="shared" si="3"/>
        <v>-1.8838835949103643E-3</v>
      </c>
      <c r="K40" s="13">
        <f t="shared" si="4"/>
        <v>1.1167945956948541E-7</v>
      </c>
      <c r="L40" s="13">
        <f t="shared" si="5"/>
        <v>3.5490173991723974E-6</v>
      </c>
    </row>
    <row r="41" spans="1:12" x14ac:dyDescent="0.25">
      <c r="A41" s="1">
        <v>43476</v>
      </c>
      <c r="B41" s="3">
        <v>3.43</v>
      </c>
      <c r="C41" s="3">
        <v>0.88565217391316997</v>
      </c>
      <c r="E41" s="5">
        <f t="shared" si="0"/>
        <v>1.1799410029498535E-2</v>
      </c>
      <c r="F41" s="5">
        <f t="shared" si="1"/>
        <v>2.1052631578947364E-2</v>
      </c>
      <c r="H41" s="5">
        <f t="shared" si="2"/>
        <v>1.2133594798106389E-2</v>
      </c>
      <c r="I41" s="5">
        <f t="shared" si="3"/>
        <v>1.9168747984037001E-2</v>
      </c>
      <c r="K41" s="13">
        <f t="shared" si="4"/>
        <v>1.4722412272463444E-4</v>
      </c>
      <c r="L41" s="13">
        <f t="shared" si="5"/>
        <v>3.6744089927552261E-4</v>
      </c>
    </row>
    <row r="42" spans="1:12" x14ac:dyDescent="0.25">
      <c r="A42" s="1">
        <v>43479</v>
      </c>
      <c r="B42" s="3">
        <v>3.42</v>
      </c>
      <c r="C42" s="3">
        <v>0.87652173913055997</v>
      </c>
      <c r="E42" s="5">
        <f t="shared" si="0"/>
        <v>-2.915451895043799E-3</v>
      </c>
      <c r="F42" s="5">
        <f t="shared" si="1"/>
        <v>-1.0309278350515462E-2</v>
      </c>
      <c r="H42" s="5">
        <f t="shared" si="2"/>
        <v>-2.5812671264359441E-3</v>
      </c>
      <c r="I42" s="5">
        <f t="shared" si="3"/>
        <v>-1.2193161945425825E-2</v>
      </c>
      <c r="K42" s="13">
        <f t="shared" si="4"/>
        <v>6.6629399780188763E-6</v>
      </c>
      <c r="L42" s="13">
        <f t="shared" si="5"/>
        <v>1.4867319822738049E-4</v>
      </c>
    </row>
    <row r="43" spans="1:12" x14ac:dyDescent="0.25">
      <c r="A43" s="1">
        <v>43480</v>
      </c>
      <c r="B43" s="3">
        <v>3.44</v>
      </c>
      <c r="C43" s="3">
        <v>0.90391304347838997</v>
      </c>
      <c r="E43" s="5">
        <f t="shared" si="0"/>
        <v>5.8479532163742748E-3</v>
      </c>
      <c r="F43" s="5">
        <f t="shared" si="1"/>
        <v>3.1249999999999993E-2</v>
      </c>
      <c r="H43" s="5">
        <f t="shared" si="2"/>
        <v>6.1821379849821296E-3</v>
      </c>
      <c r="I43" s="5">
        <f t="shared" si="3"/>
        <v>2.936611640508963E-2</v>
      </c>
      <c r="K43" s="13">
        <f t="shared" si="4"/>
        <v>3.8218830065358908E-5</v>
      </c>
      <c r="L43" s="13">
        <f t="shared" si="5"/>
        <v>8.6236879271727428E-4</v>
      </c>
    </row>
    <row r="44" spans="1:12" x14ac:dyDescent="0.25">
      <c r="A44" s="1">
        <v>43481</v>
      </c>
      <c r="B44" s="3">
        <v>3.46</v>
      </c>
      <c r="C44" s="3">
        <v>0.91304347826099996</v>
      </c>
      <c r="E44" s="5">
        <f t="shared" si="0"/>
        <v>5.8139534883720981E-3</v>
      </c>
      <c r="F44" s="5">
        <f t="shared" si="1"/>
        <v>1.0101010101010098E-2</v>
      </c>
      <c r="H44" s="5">
        <f t="shared" si="2"/>
        <v>6.148138256979953E-3</v>
      </c>
      <c r="I44" s="5">
        <f t="shared" si="3"/>
        <v>8.2171265060997332E-3</v>
      </c>
      <c r="K44" s="13">
        <f t="shared" si="4"/>
        <v>3.7799604026940493E-5</v>
      </c>
      <c r="L44" s="13">
        <f t="shared" si="5"/>
        <v>6.752116801724681E-5</v>
      </c>
    </row>
    <row r="45" spans="1:12" x14ac:dyDescent="0.25">
      <c r="A45" s="1">
        <v>43482</v>
      </c>
      <c r="B45" s="3">
        <v>3.51</v>
      </c>
      <c r="C45" s="3">
        <v>0.94043478260882996</v>
      </c>
      <c r="E45" s="5">
        <f t="shared" si="0"/>
        <v>1.4450867052023071E-2</v>
      </c>
      <c r="F45" s="5">
        <f t="shared" si="1"/>
        <v>2.9999999999999992E-2</v>
      </c>
      <c r="H45" s="5">
        <f t="shared" si="2"/>
        <v>1.4785051820630925E-2</v>
      </c>
      <c r="I45" s="5">
        <f t="shared" si="3"/>
        <v>2.8116116405089629E-2</v>
      </c>
      <c r="K45" s="13">
        <f t="shared" si="4"/>
        <v>2.1859775733874183E-4</v>
      </c>
      <c r="L45" s="13">
        <f t="shared" si="5"/>
        <v>7.9051600170455013E-4</v>
      </c>
    </row>
    <row r="46" spans="1:12" x14ac:dyDescent="0.25">
      <c r="A46" s="1">
        <v>43483</v>
      </c>
      <c r="B46" s="3">
        <v>3.54</v>
      </c>
      <c r="C46" s="3">
        <v>0.94043478260882996</v>
      </c>
      <c r="E46" s="5">
        <f t="shared" si="0"/>
        <v>8.547008547008619E-3</v>
      </c>
      <c r="F46" s="5">
        <f t="shared" si="1"/>
        <v>0</v>
      </c>
      <c r="H46" s="5">
        <f t="shared" si="2"/>
        <v>8.881193315616473E-3</v>
      </c>
      <c r="I46" s="5">
        <f t="shared" si="3"/>
        <v>-1.8838835949103643E-3</v>
      </c>
      <c r="K46" s="13">
        <f t="shared" si="4"/>
        <v>7.8875594709350714E-5</v>
      </c>
      <c r="L46" s="13">
        <f t="shared" si="5"/>
        <v>3.5490173991723974E-6</v>
      </c>
    </row>
    <row r="47" spans="1:12" x14ac:dyDescent="0.25">
      <c r="A47" s="1">
        <v>43486</v>
      </c>
      <c r="B47" s="3">
        <v>3.52</v>
      </c>
      <c r="C47" s="3">
        <v>0.93130434782621996</v>
      </c>
      <c r="E47" s="5">
        <f t="shared" si="0"/>
        <v>-5.649717514124299E-3</v>
      </c>
      <c r="F47" s="5">
        <f t="shared" si="1"/>
        <v>-9.7087378640776673E-3</v>
      </c>
      <c r="H47" s="5">
        <f t="shared" si="2"/>
        <v>-5.3155327455164441E-3</v>
      </c>
      <c r="I47" s="5">
        <f t="shared" si="3"/>
        <v>-1.1592621458988032E-2</v>
      </c>
      <c r="K47" s="13">
        <f t="shared" si="4"/>
        <v>2.8254888368657585E-5</v>
      </c>
      <c r="L47" s="13">
        <f t="shared" si="5"/>
        <v>1.3438887229138982E-4</v>
      </c>
    </row>
    <row r="48" spans="1:12" x14ac:dyDescent="0.25">
      <c r="A48" s="1">
        <v>43487</v>
      </c>
      <c r="B48" s="3">
        <v>3.6</v>
      </c>
      <c r="C48" s="3">
        <v>0.92217391304360996</v>
      </c>
      <c r="E48" s="5">
        <f t="shared" si="0"/>
        <v>2.2727272727272749E-2</v>
      </c>
      <c r="F48" s="5">
        <f t="shared" si="1"/>
        <v>-9.8039215686274491E-3</v>
      </c>
      <c r="H48" s="5">
        <f t="shared" si="2"/>
        <v>2.3061457495880604E-2</v>
      </c>
      <c r="I48" s="5">
        <f t="shared" si="3"/>
        <v>-1.1687805163537814E-2</v>
      </c>
      <c r="K48" s="13">
        <f t="shared" si="4"/>
        <v>5.318308218343077E-4</v>
      </c>
      <c r="L48" s="13">
        <f t="shared" si="5"/>
        <v>1.366047895408212E-4</v>
      </c>
    </row>
    <row r="49" spans="1:12" x14ac:dyDescent="0.25">
      <c r="A49" s="1">
        <v>43488</v>
      </c>
      <c r="B49" s="3">
        <v>3.94</v>
      </c>
      <c r="C49" s="3">
        <v>0.96782608695666006</v>
      </c>
      <c r="E49" s="5">
        <f t="shared" si="0"/>
        <v>9.44444444444444E-2</v>
      </c>
      <c r="F49" s="5">
        <f t="shared" si="1"/>
        <v>4.9504950495049611E-2</v>
      </c>
      <c r="H49" s="5">
        <f t="shared" si="2"/>
        <v>9.477862921305226E-2</v>
      </c>
      <c r="I49" s="5">
        <f t="shared" si="3"/>
        <v>4.7621066900139244E-2</v>
      </c>
      <c r="K49" s="13">
        <f t="shared" si="4"/>
        <v>8.9829885555052433E-3</v>
      </c>
      <c r="L49" s="13">
        <f t="shared" si="5"/>
        <v>2.2677660127075378E-3</v>
      </c>
    </row>
    <row r="50" spans="1:12" x14ac:dyDescent="0.25">
      <c r="A50" s="1">
        <v>43489</v>
      </c>
      <c r="B50" s="3">
        <v>3.83</v>
      </c>
      <c r="C50" s="3">
        <v>0.97695652173927006</v>
      </c>
      <c r="E50" s="5">
        <f t="shared" si="0"/>
        <v>-2.7918781725888294E-2</v>
      </c>
      <c r="F50" s="5">
        <f t="shared" si="1"/>
        <v>9.4339622641509396E-3</v>
      </c>
      <c r="H50" s="5">
        <f t="shared" si="2"/>
        <v>-2.7584596957280438E-2</v>
      </c>
      <c r="I50" s="5">
        <f t="shared" si="3"/>
        <v>7.5500786692405753E-3</v>
      </c>
      <c r="K50" s="13">
        <f t="shared" si="4"/>
        <v>7.6090998929560522E-4</v>
      </c>
      <c r="L50" s="13">
        <f t="shared" si="5"/>
        <v>5.7003687911721533E-5</v>
      </c>
    </row>
    <row r="51" spans="1:12" x14ac:dyDescent="0.25">
      <c r="A51" s="1">
        <v>43490</v>
      </c>
      <c r="B51" s="3">
        <v>3.8</v>
      </c>
      <c r="C51" s="3">
        <v>0.97695652173927006</v>
      </c>
      <c r="E51" s="5">
        <f t="shared" si="0"/>
        <v>-7.8328981723238249E-3</v>
      </c>
      <c r="F51" s="5">
        <f t="shared" si="1"/>
        <v>0</v>
      </c>
      <c r="H51" s="5">
        <f t="shared" si="2"/>
        <v>-7.4987134037159701E-3</v>
      </c>
      <c r="I51" s="5">
        <f t="shared" si="3"/>
        <v>-1.8838835949103643E-3</v>
      </c>
      <c r="K51" s="13">
        <f t="shared" si="4"/>
        <v>5.6230702711069552E-5</v>
      </c>
      <c r="L51" s="13">
        <f t="shared" si="5"/>
        <v>3.5490173991723974E-6</v>
      </c>
    </row>
    <row r="52" spans="1:12" x14ac:dyDescent="0.25">
      <c r="A52" s="1">
        <v>43493</v>
      </c>
      <c r="B52" s="3">
        <v>3.99</v>
      </c>
      <c r="C52" s="3">
        <v>0.97695652173927006</v>
      </c>
      <c r="E52" s="5">
        <f t="shared" si="0"/>
        <v>5.0000000000000107E-2</v>
      </c>
      <c r="F52" s="5">
        <f t="shared" si="1"/>
        <v>0</v>
      </c>
      <c r="H52" s="5">
        <f t="shared" si="2"/>
        <v>5.0334184768607959E-2</v>
      </c>
      <c r="I52" s="5">
        <f t="shared" si="3"/>
        <v>-1.8838835949103643E-3</v>
      </c>
      <c r="K52" s="13">
        <f t="shared" si="4"/>
        <v>2.5335301563203655E-3</v>
      </c>
      <c r="L52" s="13">
        <f t="shared" si="5"/>
        <v>3.5490173991723974E-6</v>
      </c>
    </row>
    <row r="53" spans="1:12" x14ac:dyDescent="0.25">
      <c r="A53" s="1">
        <v>43494</v>
      </c>
      <c r="B53" s="3">
        <v>4.0199999999999996</v>
      </c>
      <c r="C53" s="3">
        <v>1.0226086956523202</v>
      </c>
      <c r="E53" s="5">
        <f t="shared" si="0"/>
        <v>7.5187969924810421E-3</v>
      </c>
      <c r="F53" s="5">
        <f t="shared" si="1"/>
        <v>4.6728971962616918E-2</v>
      </c>
      <c r="H53" s="5">
        <f t="shared" si="2"/>
        <v>7.852981761088897E-3</v>
      </c>
      <c r="I53" s="5">
        <f t="shared" si="3"/>
        <v>4.4845088367706551E-2</v>
      </c>
      <c r="K53" s="13">
        <f t="shared" si="4"/>
        <v>6.166932253999487E-5</v>
      </c>
      <c r="L53" s="13">
        <f t="shared" si="5"/>
        <v>2.0110819507074096E-3</v>
      </c>
    </row>
    <row r="54" spans="1:12" x14ac:dyDescent="0.25">
      <c r="A54" s="1">
        <v>43495</v>
      </c>
      <c r="B54" s="3">
        <v>4.0199999999999996</v>
      </c>
      <c r="C54" s="3">
        <v>1.0408695652175399</v>
      </c>
      <c r="E54" s="5">
        <f t="shared" si="0"/>
        <v>0</v>
      </c>
      <c r="F54" s="5">
        <f t="shared" si="1"/>
        <v>1.7857142857142631E-2</v>
      </c>
      <c r="H54" s="5">
        <f t="shared" si="2"/>
        <v>3.3418476860785473E-4</v>
      </c>
      <c r="I54" s="5">
        <f t="shared" si="3"/>
        <v>1.5973259262232267E-2</v>
      </c>
      <c r="K54" s="13">
        <f t="shared" si="4"/>
        <v>1.1167945956948541E-7</v>
      </c>
      <c r="L54" s="13">
        <f t="shared" si="5"/>
        <v>2.5514501145848891E-4</v>
      </c>
    </row>
    <row r="55" spans="1:12" x14ac:dyDescent="0.25">
      <c r="A55" s="1">
        <v>43496</v>
      </c>
      <c r="B55" s="3">
        <v>3.94</v>
      </c>
      <c r="C55" s="3">
        <v>1.0317391304349299</v>
      </c>
      <c r="E55" s="5">
        <f t="shared" si="0"/>
        <v>-1.990049751243772E-2</v>
      </c>
      <c r="F55" s="5">
        <f t="shared" si="1"/>
        <v>-8.7719298245614013E-3</v>
      </c>
      <c r="H55" s="5">
        <f t="shared" si="2"/>
        <v>-1.9566312743829865E-2</v>
      </c>
      <c r="I55" s="5">
        <f t="shared" si="3"/>
        <v>-1.0655813419471766E-2</v>
      </c>
      <c r="K55" s="13">
        <f t="shared" si="4"/>
        <v>3.8284059438935898E-4</v>
      </c>
      <c r="L55" s="13">
        <f t="shared" si="5"/>
        <v>1.1354635963059458E-4</v>
      </c>
    </row>
    <row r="56" spans="1:12" x14ac:dyDescent="0.25">
      <c r="A56" s="1">
        <v>43497</v>
      </c>
      <c r="B56" s="3">
        <v>3.86</v>
      </c>
      <c r="C56" s="3">
        <v>1.0226086956523202</v>
      </c>
      <c r="E56" s="5">
        <f t="shared" si="0"/>
        <v>-2.0304568527918801E-2</v>
      </c>
      <c r="F56" s="5">
        <f t="shared" si="1"/>
        <v>-8.8495575221236768E-3</v>
      </c>
      <c r="H56" s="5">
        <f t="shared" si="2"/>
        <v>-1.9970383759310945E-2</v>
      </c>
      <c r="I56" s="5">
        <f t="shared" si="3"/>
        <v>-1.0733441117034042E-2</v>
      </c>
      <c r="K56" s="13">
        <f t="shared" si="4"/>
        <v>3.9881622749415039E-4</v>
      </c>
      <c r="L56" s="13">
        <f t="shared" si="5"/>
        <v>1.1520675821283698E-4</v>
      </c>
    </row>
    <row r="57" spans="1:12" x14ac:dyDescent="0.25">
      <c r="A57" s="1">
        <v>43500</v>
      </c>
      <c r="B57" s="3">
        <v>3.83</v>
      </c>
      <c r="C57" s="3">
        <v>1.0500000000001499</v>
      </c>
      <c r="E57" s="5">
        <f t="shared" si="0"/>
        <v>-7.7720207253885506E-3</v>
      </c>
      <c r="F57" s="5">
        <f t="shared" si="1"/>
        <v>2.6785714285714055E-2</v>
      </c>
      <c r="H57" s="5">
        <f t="shared" si="2"/>
        <v>-7.4378359567806957E-3</v>
      </c>
      <c r="I57" s="5">
        <f t="shared" si="3"/>
        <v>2.4901830690803692E-2</v>
      </c>
      <c r="K57" s="13">
        <f t="shared" si="4"/>
        <v>5.5321403719979804E-5</v>
      </c>
      <c r="L57" s="13">
        <f t="shared" si="5"/>
        <v>6.2010117175345268E-4</v>
      </c>
    </row>
    <row r="58" spans="1:12" x14ac:dyDescent="0.25">
      <c r="A58" s="1">
        <v>43501</v>
      </c>
      <c r="B58" s="3">
        <v>3.96</v>
      </c>
      <c r="C58" s="3">
        <v>1.0317391304349299</v>
      </c>
      <c r="E58" s="5">
        <f t="shared" si="0"/>
        <v>3.3942558746736261E-2</v>
      </c>
      <c r="F58" s="5">
        <f t="shared" si="1"/>
        <v>-1.7391304347826084E-2</v>
      </c>
      <c r="H58" s="5">
        <f t="shared" si="2"/>
        <v>3.4276743515344113E-2</v>
      </c>
      <c r="I58" s="5">
        <f t="shared" si="3"/>
        <v>-1.9275187942736447E-2</v>
      </c>
      <c r="K58" s="13">
        <f t="shared" si="4"/>
        <v>1.1748951460166847E-3</v>
      </c>
      <c r="L58" s="13">
        <f t="shared" si="5"/>
        <v>3.7153287022781249E-4</v>
      </c>
    </row>
    <row r="59" spans="1:12" x14ac:dyDescent="0.25">
      <c r="A59" s="1">
        <v>43502</v>
      </c>
      <c r="B59" s="3">
        <v>3.97</v>
      </c>
      <c r="C59" s="3">
        <v>1.0500000000001499</v>
      </c>
      <c r="E59" s="5">
        <f t="shared" si="0"/>
        <v>2.5252525252525836E-3</v>
      </c>
      <c r="F59" s="5">
        <f t="shared" si="1"/>
        <v>1.7699115044247784E-2</v>
      </c>
      <c r="H59" s="5">
        <f t="shared" si="2"/>
        <v>2.8594372938604384E-3</v>
      </c>
      <c r="I59" s="5">
        <f t="shared" si="3"/>
        <v>1.581523144933742E-2</v>
      </c>
      <c r="K59" s="13">
        <f t="shared" si="4"/>
        <v>8.1763816375199067E-6</v>
      </c>
      <c r="L59" s="13">
        <f t="shared" si="5"/>
        <v>2.5012154579611139E-4</v>
      </c>
    </row>
    <row r="60" spans="1:12" x14ac:dyDescent="0.25">
      <c r="A60" s="1">
        <v>43503</v>
      </c>
      <c r="B60" s="3">
        <v>3.93</v>
      </c>
      <c r="C60" s="3">
        <v>1.0591304347827599</v>
      </c>
      <c r="E60" s="5">
        <f t="shared" si="0"/>
        <v>-1.0075566750629731E-2</v>
      </c>
      <c r="F60" s="5">
        <f t="shared" si="1"/>
        <v>8.6956521739130418E-3</v>
      </c>
      <c r="H60" s="5">
        <f t="shared" si="2"/>
        <v>-9.7413819820218774E-3</v>
      </c>
      <c r="I60" s="5">
        <f t="shared" si="3"/>
        <v>6.8117685790026776E-3</v>
      </c>
      <c r="K60" s="13">
        <f t="shared" si="4"/>
        <v>9.4894522919660484E-5</v>
      </c>
      <c r="L60" s="13">
        <f t="shared" si="5"/>
        <v>4.6400191173888158E-5</v>
      </c>
    </row>
    <row r="61" spans="1:12" x14ac:dyDescent="0.25">
      <c r="A61" s="1">
        <v>43504</v>
      </c>
      <c r="B61" s="3">
        <v>3.92</v>
      </c>
      <c r="C61" s="3">
        <v>1.0500000000001499</v>
      </c>
      <c r="E61" s="5">
        <f t="shared" si="0"/>
        <v>-2.5445292620865727E-3</v>
      </c>
      <c r="F61" s="5">
        <f t="shared" si="1"/>
        <v>-8.6206896551724119E-3</v>
      </c>
      <c r="H61" s="5">
        <f t="shared" si="2"/>
        <v>-2.2103444934787179E-3</v>
      </c>
      <c r="I61" s="5">
        <f t="shared" si="3"/>
        <v>-1.0504573250082777E-2</v>
      </c>
      <c r="K61" s="13">
        <f t="shared" si="4"/>
        <v>4.8856227798516899E-6</v>
      </c>
      <c r="L61" s="13">
        <f t="shared" si="5"/>
        <v>1.1034605916635464E-4</v>
      </c>
    </row>
    <row r="62" spans="1:12" x14ac:dyDescent="0.25">
      <c r="A62" s="1">
        <v>43507</v>
      </c>
      <c r="B62" s="3">
        <v>3.98</v>
      </c>
      <c r="C62" s="3">
        <v>1.0591304347827599</v>
      </c>
      <c r="E62" s="5">
        <f t="shared" si="0"/>
        <v>1.5306122448979605E-2</v>
      </c>
      <c r="F62" s="5">
        <f t="shared" si="1"/>
        <v>8.6956521739130418E-3</v>
      </c>
      <c r="H62" s="5">
        <f t="shared" si="2"/>
        <v>1.5640307217587461E-2</v>
      </c>
      <c r="I62" s="5">
        <f t="shared" si="3"/>
        <v>6.8117685790026776E-3</v>
      </c>
      <c r="K62" s="13">
        <f t="shared" si="4"/>
        <v>2.4461920986051841E-4</v>
      </c>
      <c r="L62" s="13">
        <f t="shared" si="5"/>
        <v>4.6400191173888158E-5</v>
      </c>
    </row>
    <row r="63" spans="1:12" x14ac:dyDescent="0.25">
      <c r="A63" s="1">
        <v>43508</v>
      </c>
      <c r="B63" s="3">
        <v>3.91</v>
      </c>
      <c r="C63" s="3">
        <v>1.0500000000001499</v>
      </c>
      <c r="E63" s="5">
        <f t="shared" si="0"/>
        <v>-1.7587939698492421E-2</v>
      </c>
      <c r="F63" s="5">
        <f t="shared" si="1"/>
        <v>-8.6206896551724119E-3</v>
      </c>
      <c r="H63" s="5">
        <f t="shared" si="2"/>
        <v>-1.7253754929884565E-2</v>
      </c>
      <c r="I63" s="5">
        <f t="shared" si="3"/>
        <v>-1.0504573250082777E-2</v>
      </c>
      <c r="K63" s="13">
        <f t="shared" si="4"/>
        <v>2.9769205918051591E-4</v>
      </c>
      <c r="L63" s="13">
        <f t="shared" si="5"/>
        <v>1.1034605916635464E-4</v>
      </c>
    </row>
    <row r="64" spans="1:12" x14ac:dyDescent="0.25">
      <c r="A64" s="1">
        <v>43509</v>
      </c>
      <c r="B64" s="3">
        <v>3.71</v>
      </c>
      <c r="C64" s="3">
        <v>1.0043478260870999</v>
      </c>
      <c r="E64" s="5">
        <f t="shared" si="0"/>
        <v>-5.1150895140665002E-2</v>
      </c>
      <c r="F64" s="5">
        <f t="shared" si="1"/>
        <v>-4.3478260869565209E-2</v>
      </c>
      <c r="H64" s="5">
        <f t="shared" si="2"/>
        <v>-5.081671037205715E-2</v>
      </c>
      <c r="I64" s="5">
        <f t="shared" si="3"/>
        <v>-4.5362144464475576E-2</v>
      </c>
      <c r="K64" s="13">
        <f t="shared" si="4"/>
        <v>2.5823380530375409E-3</v>
      </c>
      <c r="L64" s="13">
        <f t="shared" si="5"/>
        <v>2.0577241504159522E-3</v>
      </c>
    </row>
    <row r="65" spans="1:12" x14ac:dyDescent="0.25">
      <c r="A65" s="1">
        <v>43510</v>
      </c>
      <c r="B65" s="3">
        <v>3.68</v>
      </c>
      <c r="C65" s="3">
        <v>0.99521739130449005</v>
      </c>
      <c r="E65" s="5">
        <f t="shared" si="0"/>
        <v>-8.0862533692721839E-3</v>
      </c>
      <c r="F65" s="5">
        <f t="shared" si="1"/>
        <v>-9.0909090909089777E-3</v>
      </c>
      <c r="H65" s="5">
        <f t="shared" si="2"/>
        <v>-7.752068600664329E-3</v>
      </c>
      <c r="I65" s="5">
        <f t="shared" si="3"/>
        <v>-1.0974792685819343E-2</v>
      </c>
      <c r="K65" s="13">
        <f t="shared" si="4"/>
        <v>6.0094567589405812E-5</v>
      </c>
      <c r="L65" s="13">
        <f t="shared" si="5"/>
        <v>1.2044607449671375E-4</v>
      </c>
    </row>
    <row r="66" spans="1:12" x14ac:dyDescent="0.25">
      <c r="A66" s="1">
        <v>43511</v>
      </c>
      <c r="B66" s="3">
        <v>3.71</v>
      </c>
      <c r="C66" s="3">
        <v>1.0043478260870999</v>
      </c>
      <c r="E66" s="5">
        <f t="shared" si="0"/>
        <v>8.1521739130434243E-3</v>
      </c>
      <c r="F66" s="5">
        <f t="shared" si="1"/>
        <v>9.1743119266053906E-3</v>
      </c>
      <c r="H66" s="5">
        <f t="shared" si="2"/>
        <v>8.4863586816512782E-3</v>
      </c>
      <c r="I66" s="5">
        <f t="shared" si="3"/>
        <v>7.2904283316950263E-3</v>
      </c>
      <c r="K66" s="13">
        <f t="shared" si="4"/>
        <v>7.201828367363802E-5</v>
      </c>
      <c r="L66" s="13">
        <f t="shared" si="5"/>
        <v>5.3150345259581522E-5</v>
      </c>
    </row>
    <row r="67" spans="1:12" x14ac:dyDescent="0.25">
      <c r="A67" s="1">
        <v>43514</v>
      </c>
      <c r="B67" s="3">
        <v>3.69</v>
      </c>
      <c r="C67" s="3">
        <v>0.98608695652188005</v>
      </c>
      <c r="E67" s="5">
        <f t="shared" si="0"/>
        <v>-5.3908355795148294E-3</v>
      </c>
      <c r="F67" s="5">
        <f t="shared" si="1"/>
        <v>-1.8181818181818066E-2</v>
      </c>
      <c r="H67" s="5">
        <f t="shared" si="2"/>
        <v>-5.0566508109069746E-3</v>
      </c>
      <c r="I67" s="5">
        <f t="shared" si="3"/>
        <v>-2.006570177672843E-2</v>
      </c>
      <c r="K67" s="13">
        <f t="shared" si="4"/>
        <v>2.5569717423446163E-5</v>
      </c>
      <c r="L67" s="13">
        <f t="shared" si="5"/>
        <v>4.0263238779260249E-4</v>
      </c>
    </row>
    <row r="68" spans="1:12" x14ac:dyDescent="0.25">
      <c r="A68" s="1">
        <v>43515</v>
      </c>
      <c r="B68" s="3">
        <v>3.67</v>
      </c>
      <c r="C68" s="3">
        <v>0.97695652173927006</v>
      </c>
      <c r="E68" s="5">
        <f t="shared" si="0"/>
        <v>-5.4200542005420106E-3</v>
      </c>
      <c r="F68" s="5">
        <f t="shared" si="1"/>
        <v>-9.2592592592592553E-3</v>
      </c>
      <c r="H68" s="5">
        <f t="shared" si="2"/>
        <v>-5.0858694319341558E-3</v>
      </c>
      <c r="I68" s="5">
        <f t="shared" si="3"/>
        <v>-1.1143142854169619E-2</v>
      </c>
      <c r="K68" s="13">
        <f t="shared" si="4"/>
        <v>2.5866067878682251E-5</v>
      </c>
      <c r="L68" s="13">
        <f t="shared" si="5"/>
        <v>1.2416963266843143E-4</v>
      </c>
    </row>
    <row r="69" spans="1:12" x14ac:dyDescent="0.25">
      <c r="A69" s="1">
        <v>43516</v>
      </c>
      <c r="B69" s="3">
        <v>3.63</v>
      </c>
      <c r="C69" s="3">
        <v>0.98608695652188005</v>
      </c>
      <c r="E69" s="5">
        <f t="shared" ref="E69:E132" si="6">(B69-B68)/B68</f>
        <v>-1.0899182561307912E-2</v>
      </c>
      <c r="F69" s="5">
        <f t="shared" ref="F69:F132" si="7">(C69-C68)/C68</f>
        <v>9.3457943925233621E-3</v>
      </c>
      <c r="H69" s="5">
        <f t="shared" ref="H69:I132" si="8">E69-$E$252</f>
        <v>-1.0564997792700058E-2</v>
      </c>
      <c r="I69" s="5">
        <f t="shared" ref="I69:I132" si="9">F69-$F$252</f>
        <v>7.4619107976129978E-3</v>
      </c>
      <c r="K69" s="13">
        <f t="shared" ref="K69:K132" si="10">H69*H69</f>
        <v>1.116191783597571E-4</v>
      </c>
      <c r="L69" s="13">
        <f t="shared" ref="L69:L132" si="11">I69*I69</f>
        <v>5.5680112751533447E-5</v>
      </c>
    </row>
    <row r="70" spans="1:12" x14ac:dyDescent="0.25">
      <c r="A70" s="1">
        <v>43517</v>
      </c>
      <c r="B70" s="3">
        <v>3.64</v>
      </c>
      <c r="C70" s="3">
        <v>0.99521739130449005</v>
      </c>
      <c r="E70" s="5">
        <f t="shared" si="6"/>
        <v>2.7548209366391823E-3</v>
      </c>
      <c r="F70" s="5">
        <f t="shared" si="7"/>
        <v>9.2592592592592553E-3</v>
      </c>
      <c r="H70" s="5">
        <f t="shared" si="8"/>
        <v>3.0890057052470371E-3</v>
      </c>
      <c r="I70" s="5">
        <f t="shared" si="9"/>
        <v>7.375375664348891E-3</v>
      </c>
      <c r="K70" s="13">
        <f t="shared" si="10"/>
        <v>9.5419562470487456E-6</v>
      </c>
      <c r="L70" s="13">
        <f t="shared" si="11"/>
        <v>5.4396166190269844E-5</v>
      </c>
    </row>
    <row r="71" spans="1:12" x14ac:dyDescent="0.25">
      <c r="A71" s="1">
        <v>43518</v>
      </c>
      <c r="B71" s="3">
        <v>3.73</v>
      </c>
      <c r="C71" s="3">
        <v>0.99521739130449005</v>
      </c>
      <c r="E71" s="5">
        <f t="shared" si="6"/>
        <v>2.4725274725274686E-2</v>
      </c>
      <c r="F71" s="5">
        <f t="shared" si="7"/>
        <v>0</v>
      </c>
      <c r="H71" s="5">
        <f t="shared" si="8"/>
        <v>2.5059459493882542E-2</v>
      </c>
      <c r="I71" s="5">
        <f t="shared" si="9"/>
        <v>-1.8838835949103643E-3</v>
      </c>
      <c r="K71" s="13">
        <f t="shared" si="10"/>
        <v>6.2797651012553982E-4</v>
      </c>
      <c r="L71" s="13">
        <f t="shared" si="11"/>
        <v>3.5490173991723974E-6</v>
      </c>
    </row>
    <row r="72" spans="1:12" x14ac:dyDescent="0.25">
      <c r="A72" s="1">
        <v>43521</v>
      </c>
      <c r="B72" s="3">
        <v>3.77</v>
      </c>
      <c r="C72" s="3">
        <v>1.0408695652175399</v>
      </c>
      <c r="E72" s="5">
        <f t="shared" si="6"/>
        <v>1.0723860589812341E-2</v>
      </c>
      <c r="F72" s="5">
        <f t="shared" si="7"/>
        <v>4.5871559633027394E-2</v>
      </c>
      <c r="H72" s="5">
        <f t="shared" si="8"/>
        <v>1.1058045358420195E-2</v>
      </c>
      <c r="I72" s="5">
        <f t="shared" si="9"/>
        <v>4.3987676038117027E-2</v>
      </c>
      <c r="K72" s="13">
        <f t="shared" si="10"/>
        <v>1.2228036714887841E-4</v>
      </c>
      <c r="L72" s="13">
        <f t="shared" si="11"/>
        <v>1.9349156432343349E-3</v>
      </c>
    </row>
    <row r="73" spans="1:12" x14ac:dyDescent="0.25">
      <c r="A73" s="1">
        <v>43522</v>
      </c>
      <c r="B73" s="3">
        <v>3.87</v>
      </c>
      <c r="C73" s="3">
        <v>1.0317391304349299</v>
      </c>
      <c r="E73" s="5">
        <f t="shared" si="6"/>
        <v>2.6525198938992064E-2</v>
      </c>
      <c r="F73" s="5">
        <f t="shared" si="7"/>
        <v>-8.7719298245614013E-3</v>
      </c>
      <c r="H73" s="5">
        <f t="shared" si="8"/>
        <v>2.685938370759992E-2</v>
      </c>
      <c r="I73" s="5">
        <f t="shared" si="9"/>
        <v>-1.0655813419471766E-2</v>
      </c>
      <c r="K73" s="13">
        <f t="shared" si="10"/>
        <v>7.21426493152084E-4</v>
      </c>
      <c r="L73" s="13">
        <f t="shared" si="11"/>
        <v>1.1354635963059458E-4</v>
      </c>
    </row>
    <row r="74" spans="1:12" x14ac:dyDescent="0.25">
      <c r="A74" s="1">
        <v>43523</v>
      </c>
      <c r="B74" s="3">
        <v>3.84</v>
      </c>
      <c r="C74" s="3">
        <v>1.0134782608697102</v>
      </c>
      <c r="E74" s="5">
        <f t="shared" si="6"/>
        <v>-7.7519379844961881E-3</v>
      </c>
      <c r="F74" s="5">
        <f t="shared" si="7"/>
        <v>-1.7699115044247569E-2</v>
      </c>
      <c r="H74" s="5">
        <f t="shared" si="8"/>
        <v>-7.4177532158883333E-3</v>
      </c>
      <c r="I74" s="5">
        <f t="shared" si="9"/>
        <v>-1.9582998639157932E-2</v>
      </c>
      <c r="K74" s="13">
        <f t="shared" si="10"/>
        <v>5.5023062771821708E-5</v>
      </c>
      <c r="L74" s="13">
        <f t="shared" si="11"/>
        <v>3.8349383570126144E-4</v>
      </c>
    </row>
    <row r="75" spans="1:12" x14ac:dyDescent="0.25">
      <c r="A75" s="1">
        <v>43524</v>
      </c>
      <c r="B75" s="3">
        <v>3.81</v>
      </c>
      <c r="C75" s="3">
        <v>1.0317391304349299</v>
      </c>
      <c r="E75" s="5">
        <f t="shared" si="6"/>
        <v>-7.8124999999999497E-3</v>
      </c>
      <c r="F75" s="5">
        <f t="shared" si="7"/>
        <v>1.8018018018017792E-2</v>
      </c>
      <c r="H75" s="5">
        <f t="shared" si="8"/>
        <v>-7.4783152313920949E-3</v>
      </c>
      <c r="I75" s="5">
        <f t="shared" si="9"/>
        <v>1.6134134423107429E-2</v>
      </c>
      <c r="K75" s="13">
        <f t="shared" si="10"/>
        <v>5.5925198700071002E-5</v>
      </c>
      <c r="L75" s="13">
        <f t="shared" si="11"/>
        <v>2.603102935829001E-4</v>
      </c>
    </row>
    <row r="76" spans="1:12" x14ac:dyDescent="0.25">
      <c r="A76" s="1">
        <v>43525</v>
      </c>
      <c r="B76" s="3">
        <v>3.73</v>
      </c>
      <c r="C76" s="3">
        <v>1.0317391304349299</v>
      </c>
      <c r="E76" s="5">
        <f t="shared" si="6"/>
        <v>-2.0997375328084007E-2</v>
      </c>
      <c r="F76" s="5">
        <f t="shared" si="7"/>
        <v>0</v>
      </c>
      <c r="H76" s="5">
        <f t="shared" si="8"/>
        <v>-2.0663190559476151E-2</v>
      </c>
      <c r="I76" s="5">
        <f t="shared" si="9"/>
        <v>-1.8838835949103643E-3</v>
      </c>
      <c r="K76" s="13">
        <f t="shared" si="10"/>
        <v>4.2696744409722432E-4</v>
      </c>
      <c r="L76" s="13">
        <f t="shared" si="11"/>
        <v>3.5490173991723974E-6</v>
      </c>
    </row>
    <row r="77" spans="1:12" x14ac:dyDescent="0.25">
      <c r="A77" s="1">
        <v>43528</v>
      </c>
      <c r="B77" s="3">
        <v>3.8</v>
      </c>
      <c r="C77" s="3">
        <v>1.0682608695653699</v>
      </c>
      <c r="E77" s="5">
        <f t="shared" si="6"/>
        <v>1.8766756032171539E-2</v>
      </c>
      <c r="F77" s="5">
        <f t="shared" si="7"/>
        <v>3.5398230088495568E-2</v>
      </c>
      <c r="H77" s="5">
        <f t="shared" si="8"/>
        <v>1.9100940800779394E-2</v>
      </c>
      <c r="I77" s="5">
        <f t="shared" si="9"/>
        <v>3.3514346493585201E-2</v>
      </c>
      <c r="K77" s="13">
        <f t="shared" si="10"/>
        <v>3.6484593947487895E-4</v>
      </c>
      <c r="L77" s="13">
        <f t="shared" si="11"/>
        <v>1.1232114208920866E-3</v>
      </c>
    </row>
    <row r="78" spans="1:12" x14ac:dyDescent="0.25">
      <c r="A78" s="1">
        <v>43529</v>
      </c>
      <c r="B78" s="3">
        <v>3.74</v>
      </c>
      <c r="C78" s="3">
        <v>1.1595652173914699</v>
      </c>
      <c r="E78" s="5">
        <f t="shared" si="6"/>
        <v>-1.5789473684210423E-2</v>
      </c>
      <c r="F78" s="5">
        <f t="shared" si="7"/>
        <v>8.5470085470085458E-2</v>
      </c>
      <c r="H78" s="5">
        <f t="shared" si="8"/>
        <v>-1.5455288915602569E-2</v>
      </c>
      <c r="I78" s="5">
        <f t="shared" si="9"/>
        <v>8.3586201875175098E-2</v>
      </c>
      <c r="K78" s="13">
        <f t="shared" si="10"/>
        <v>2.3886595546474763E-4</v>
      </c>
      <c r="L78" s="13">
        <f t="shared" si="11"/>
        <v>6.9866531439175253E-3</v>
      </c>
    </row>
    <row r="79" spans="1:12" x14ac:dyDescent="0.25">
      <c r="A79" s="1">
        <v>43530</v>
      </c>
      <c r="B79" s="3">
        <v>3.78</v>
      </c>
      <c r="C79" s="3">
        <v>1.1595652173914699</v>
      </c>
      <c r="E79" s="5">
        <f t="shared" si="6"/>
        <v>1.0695187165775291E-2</v>
      </c>
      <c r="F79" s="5">
        <f t="shared" si="7"/>
        <v>0</v>
      </c>
      <c r="H79" s="5">
        <f t="shared" si="8"/>
        <v>1.1029371934383145E-2</v>
      </c>
      <c r="I79" s="5">
        <f t="shared" si="9"/>
        <v>-1.8838835949103643E-3</v>
      </c>
      <c r="K79" s="13">
        <f t="shared" si="10"/>
        <v>1.2164704526695861E-4</v>
      </c>
      <c r="L79" s="13">
        <f t="shared" si="11"/>
        <v>3.5490173991723974E-6</v>
      </c>
    </row>
    <row r="80" spans="1:12" x14ac:dyDescent="0.25">
      <c r="A80" s="1">
        <v>43531</v>
      </c>
      <c r="B80" s="3">
        <v>3.67</v>
      </c>
      <c r="C80" s="3">
        <v>1.0956521739131999</v>
      </c>
      <c r="E80" s="5">
        <f t="shared" si="6"/>
        <v>-2.9100529100529068E-2</v>
      </c>
      <c r="F80" s="5">
        <f t="shared" si="7"/>
        <v>-5.5118110236220465E-2</v>
      </c>
      <c r="H80" s="5">
        <f t="shared" si="8"/>
        <v>-2.8766344331921212E-2</v>
      </c>
      <c r="I80" s="5">
        <f t="shared" si="9"/>
        <v>-5.7001993831130832E-2</v>
      </c>
      <c r="K80" s="13">
        <f t="shared" si="10"/>
        <v>8.275025662226556E-4</v>
      </c>
      <c r="L80" s="13">
        <f t="shared" si="11"/>
        <v>3.2492273007242774E-3</v>
      </c>
    </row>
    <row r="81" spans="1:12" x14ac:dyDescent="0.25">
      <c r="A81" s="1">
        <v>43532</v>
      </c>
      <c r="B81" s="3">
        <v>3.6</v>
      </c>
      <c r="C81" s="3">
        <v>1.0773913043479799</v>
      </c>
      <c r="E81" s="5">
        <f t="shared" si="6"/>
        <v>-1.9073569482288784E-2</v>
      </c>
      <c r="F81" s="5">
        <f t="shared" si="7"/>
        <v>-1.6666666666666663E-2</v>
      </c>
      <c r="H81" s="5">
        <f t="shared" si="8"/>
        <v>-1.8739384713680928E-2</v>
      </c>
      <c r="I81" s="5">
        <f t="shared" si="9"/>
        <v>-1.8550550261577026E-2</v>
      </c>
      <c r="K81" s="13">
        <f t="shared" si="10"/>
        <v>3.5116453944733842E-4</v>
      </c>
      <c r="L81" s="13">
        <f t="shared" si="11"/>
        <v>3.441229150072955E-4</v>
      </c>
    </row>
    <row r="82" spans="1:12" x14ac:dyDescent="0.25">
      <c r="A82" s="1">
        <v>43535</v>
      </c>
      <c r="B82" s="3">
        <v>3.59</v>
      </c>
      <c r="C82" s="3">
        <v>1.1230434782610299</v>
      </c>
      <c r="E82" s="5">
        <f t="shared" si="6"/>
        <v>-2.7777777777778421E-3</v>
      </c>
      <c r="F82" s="5">
        <f t="shared" si="7"/>
        <v>4.2372881355932195E-2</v>
      </c>
      <c r="H82" s="5">
        <f t="shared" si="8"/>
        <v>-2.4435930091699872E-3</v>
      </c>
      <c r="I82" s="5">
        <f t="shared" si="9"/>
        <v>4.0488997761021828E-2</v>
      </c>
      <c r="K82" s="13">
        <f t="shared" si="10"/>
        <v>5.9711467944644337E-6</v>
      </c>
      <c r="L82" s="13">
        <f t="shared" si="11"/>
        <v>1.6393589396920306E-3</v>
      </c>
    </row>
    <row r="83" spans="1:12" x14ac:dyDescent="0.25">
      <c r="A83" s="1">
        <v>43536</v>
      </c>
      <c r="B83" s="3">
        <v>3.56</v>
      </c>
      <c r="C83" s="3">
        <v>1.1230434782610299</v>
      </c>
      <c r="E83" s="5">
        <f t="shared" si="6"/>
        <v>-8.3565459610027322E-3</v>
      </c>
      <c r="F83" s="5">
        <f t="shared" si="7"/>
        <v>0</v>
      </c>
      <c r="H83" s="5">
        <f t="shared" si="8"/>
        <v>-8.0223611923948782E-3</v>
      </c>
      <c r="I83" s="5">
        <f t="shared" si="9"/>
        <v>-1.8838835949103643E-3</v>
      </c>
      <c r="K83" s="13">
        <f t="shared" si="10"/>
        <v>6.4358279101243374E-5</v>
      </c>
      <c r="L83" s="13">
        <f t="shared" si="11"/>
        <v>3.5490173991723974E-6</v>
      </c>
    </row>
    <row r="84" spans="1:12" x14ac:dyDescent="0.25">
      <c r="A84" s="1">
        <v>43537</v>
      </c>
      <c r="B84" s="3">
        <v>3.52</v>
      </c>
      <c r="C84" s="3">
        <v>1.1230434782610299</v>
      </c>
      <c r="E84" s="5">
        <f t="shared" si="6"/>
        <v>-1.1235955056179785E-2</v>
      </c>
      <c r="F84" s="5">
        <f t="shared" si="7"/>
        <v>0</v>
      </c>
      <c r="H84" s="5">
        <f t="shared" si="8"/>
        <v>-1.0901770287571931E-2</v>
      </c>
      <c r="I84" s="5">
        <f t="shared" si="9"/>
        <v>-1.8838835949103643E-3</v>
      </c>
      <c r="K84" s="13">
        <f t="shared" si="10"/>
        <v>1.1884859540298619E-4</v>
      </c>
      <c r="L84" s="13">
        <f t="shared" si="11"/>
        <v>3.5490173991723974E-6</v>
      </c>
    </row>
    <row r="85" spans="1:12" x14ac:dyDescent="0.25">
      <c r="A85" s="1">
        <v>43538</v>
      </c>
      <c r="B85" s="3">
        <v>3.56</v>
      </c>
      <c r="C85" s="3">
        <v>1.1504347826088599</v>
      </c>
      <c r="E85" s="5">
        <f t="shared" si="6"/>
        <v>1.1363636363636374E-2</v>
      </c>
      <c r="F85" s="5">
        <f t="shared" si="7"/>
        <v>2.4390243902439018E-2</v>
      </c>
      <c r="H85" s="5">
        <f t="shared" si="8"/>
        <v>1.1697821132244228E-2</v>
      </c>
      <c r="I85" s="5">
        <f t="shared" si="9"/>
        <v>2.2506360307528655E-2</v>
      </c>
      <c r="K85" s="13">
        <f t="shared" si="10"/>
        <v>1.3683901924197963E-4</v>
      </c>
      <c r="L85" s="13">
        <f t="shared" si="11"/>
        <v>5.0653625429230133E-4</v>
      </c>
    </row>
    <row r="86" spans="1:12" x14ac:dyDescent="0.25">
      <c r="A86" s="1">
        <v>43539</v>
      </c>
      <c r="B86" s="3">
        <v>3.58</v>
      </c>
      <c r="C86" s="3">
        <v>1.1595652173914699</v>
      </c>
      <c r="E86" s="5">
        <f t="shared" si="6"/>
        <v>5.6179775280898927E-3</v>
      </c>
      <c r="F86" s="5">
        <f t="shared" si="7"/>
        <v>7.9365079365079343E-3</v>
      </c>
      <c r="H86" s="5">
        <f t="shared" si="8"/>
        <v>5.9521622966977475E-3</v>
      </c>
      <c r="I86" s="5">
        <f t="shared" si="9"/>
        <v>6.05262434159757E-3</v>
      </c>
      <c r="K86" s="13">
        <f t="shared" si="10"/>
        <v>3.5428236006230204E-5</v>
      </c>
      <c r="L86" s="13">
        <f t="shared" si="11"/>
        <v>3.6634261420499419E-5</v>
      </c>
    </row>
    <row r="87" spans="1:12" x14ac:dyDescent="0.25">
      <c r="A87" s="1">
        <v>43542</v>
      </c>
      <c r="B87" s="3">
        <v>3.62</v>
      </c>
      <c r="C87" s="3">
        <v>1.1413043478262499</v>
      </c>
      <c r="E87" s="5">
        <f t="shared" si="6"/>
        <v>1.1173184357541908E-2</v>
      </c>
      <c r="F87" s="5">
        <f t="shared" si="7"/>
        <v>-1.5748031496062988E-2</v>
      </c>
      <c r="H87" s="5">
        <f t="shared" si="8"/>
        <v>1.1507369126149762E-2</v>
      </c>
      <c r="I87" s="5">
        <f t="shared" si="9"/>
        <v>-1.7631915090973352E-2</v>
      </c>
      <c r="K87" s="13">
        <f t="shared" si="10"/>
        <v>1.3241954420546476E-4</v>
      </c>
      <c r="L87" s="13">
        <f t="shared" si="11"/>
        <v>3.1088442977529384E-4</v>
      </c>
    </row>
    <row r="88" spans="1:12" x14ac:dyDescent="0.25">
      <c r="A88" s="1">
        <v>43543</v>
      </c>
      <c r="B88" s="3">
        <v>3.65</v>
      </c>
      <c r="C88" s="3">
        <v>1.1686956521740799</v>
      </c>
      <c r="E88" s="5">
        <f t="shared" si="6"/>
        <v>8.2872928176795039E-3</v>
      </c>
      <c r="F88" s="5">
        <f t="shared" si="7"/>
        <v>2.3999999999999997E-2</v>
      </c>
      <c r="H88" s="5">
        <f t="shared" si="8"/>
        <v>8.6214775862873579E-3</v>
      </c>
      <c r="I88" s="5">
        <f t="shared" si="9"/>
        <v>2.2116116405089634E-2</v>
      </c>
      <c r="K88" s="13">
        <f t="shared" si="10"/>
        <v>7.4329875770855289E-5</v>
      </c>
      <c r="L88" s="13">
        <f t="shared" si="11"/>
        <v>4.8912260484347482E-4</v>
      </c>
    </row>
    <row r="89" spans="1:12" x14ac:dyDescent="0.25">
      <c r="A89" s="1">
        <v>43544</v>
      </c>
      <c r="B89" s="3">
        <v>3.62</v>
      </c>
      <c r="C89" s="3">
        <v>1.1595652173914699</v>
      </c>
      <c r="E89" s="5">
        <f t="shared" si="6"/>
        <v>-8.219178082191728E-3</v>
      </c>
      <c r="F89" s="5">
        <f t="shared" si="7"/>
        <v>-7.8124999999999983E-3</v>
      </c>
      <c r="H89" s="5">
        <f t="shared" si="8"/>
        <v>-7.884993313583874E-3</v>
      </c>
      <c r="I89" s="5">
        <f t="shared" si="9"/>
        <v>-9.6963835949103634E-3</v>
      </c>
      <c r="K89" s="13">
        <f t="shared" si="10"/>
        <v>6.2173119555262408E-5</v>
      </c>
      <c r="L89" s="13">
        <f t="shared" si="11"/>
        <v>9.4019854819646825E-5</v>
      </c>
    </row>
    <row r="90" spans="1:12" x14ac:dyDescent="0.25">
      <c r="A90" s="1">
        <v>43545</v>
      </c>
      <c r="B90" s="3">
        <v>3.68</v>
      </c>
      <c r="C90" s="3">
        <v>1.1230434782610299</v>
      </c>
      <c r="E90" s="5">
        <f t="shared" si="6"/>
        <v>1.6574585635359129E-2</v>
      </c>
      <c r="F90" s="5">
        <f t="shared" si="7"/>
        <v>-3.1496062992125977E-2</v>
      </c>
      <c r="H90" s="5">
        <f t="shared" si="8"/>
        <v>1.6908770403966985E-2</v>
      </c>
      <c r="I90" s="5">
        <f t="shared" si="9"/>
        <v>-3.3379946587036344E-2</v>
      </c>
      <c r="K90" s="13">
        <f t="shared" si="10"/>
        <v>2.8590651657406981E-4</v>
      </c>
      <c r="L90" s="13">
        <f t="shared" si="11"/>
        <v>1.1142208341533993E-3</v>
      </c>
    </row>
    <row r="91" spans="1:12" x14ac:dyDescent="0.25">
      <c r="A91" s="1">
        <v>43546</v>
      </c>
      <c r="B91" s="3">
        <v>3.59</v>
      </c>
      <c r="C91" s="3">
        <v>1.0773913043479799</v>
      </c>
      <c r="E91" s="5">
        <f t="shared" si="6"/>
        <v>-2.4456521739130516E-2</v>
      </c>
      <c r="F91" s="5">
        <f t="shared" si="7"/>
        <v>-4.0650406504065033E-2</v>
      </c>
      <c r="H91" s="5">
        <f t="shared" si="8"/>
        <v>-2.412233697052266E-2</v>
      </c>
      <c r="I91" s="5">
        <f t="shared" si="9"/>
        <v>-4.25342900989754E-2</v>
      </c>
      <c r="K91" s="13">
        <f t="shared" si="10"/>
        <v>5.8188714091944431E-4</v>
      </c>
      <c r="L91" s="13">
        <f t="shared" si="11"/>
        <v>1.8091658342237968E-3</v>
      </c>
    </row>
    <row r="92" spans="1:12" x14ac:dyDescent="0.25">
      <c r="A92" s="1">
        <v>43549</v>
      </c>
      <c r="B92" s="3">
        <v>3.52</v>
      </c>
      <c r="C92" s="3">
        <v>1.0682608695653699</v>
      </c>
      <c r="E92" s="5">
        <f t="shared" si="6"/>
        <v>-1.9498607242339788E-2</v>
      </c>
      <c r="F92" s="5">
        <f t="shared" si="7"/>
        <v>-8.4745762711864389E-3</v>
      </c>
      <c r="H92" s="5">
        <f t="shared" si="8"/>
        <v>-1.9164422473731933E-2</v>
      </c>
      <c r="I92" s="5">
        <f t="shared" si="9"/>
        <v>-1.0358459866096802E-2</v>
      </c>
      <c r="K92" s="13">
        <f t="shared" si="10"/>
        <v>3.6727508875168159E-4</v>
      </c>
      <c r="L92" s="13">
        <f t="shared" si="11"/>
        <v>1.0729769079753819E-4</v>
      </c>
    </row>
    <row r="93" spans="1:12" x14ac:dyDescent="0.25">
      <c r="A93" s="1">
        <v>43550</v>
      </c>
      <c r="B93" s="3">
        <v>3.57</v>
      </c>
      <c r="C93" s="3">
        <v>1.0317391304349299</v>
      </c>
      <c r="E93" s="5">
        <f t="shared" si="6"/>
        <v>1.4204545454545404E-2</v>
      </c>
      <c r="F93" s="5">
        <f t="shared" si="7"/>
        <v>-3.4188034188034178E-2</v>
      </c>
      <c r="H93" s="5">
        <f t="shared" si="8"/>
        <v>1.4538730223153258E-2</v>
      </c>
      <c r="I93" s="5">
        <f t="shared" si="9"/>
        <v>-3.6071917782944544E-2</v>
      </c>
      <c r="K93" s="13">
        <f t="shared" si="10"/>
        <v>2.1137467650162998E-4</v>
      </c>
      <c r="L93" s="13">
        <f t="shared" si="11"/>
        <v>1.3011832525395108E-3</v>
      </c>
    </row>
    <row r="94" spans="1:12" x14ac:dyDescent="0.25">
      <c r="A94" s="1">
        <v>43551</v>
      </c>
      <c r="B94" s="3">
        <v>3.35</v>
      </c>
      <c r="C94" s="3">
        <v>0.98608695652188005</v>
      </c>
      <c r="E94" s="5">
        <f t="shared" si="6"/>
        <v>-6.1624649859943911E-2</v>
      </c>
      <c r="F94" s="5">
        <f t="shared" si="7"/>
        <v>-4.424778761061935E-2</v>
      </c>
      <c r="H94" s="5">
        <f t="shared" si="8"/>
        <v>-6.1290465091336059E-2</v>
      </c>
      <c r="I94" s="5">
        <f t="shared" si="9"/>
        <v>-4.6131671205529717E-2</v>
      </c>
      <c r="K94" s="13">
        <f t="shared" si="10"/>
        <v>3.7565211111122839E-3</v>
      </c>
      <c r="L94" s="13">
        <f t="shared" si="11"/>
        <v>2.1281310882150998E-3</v>
      </c>
    </row>
    <row r="95" spans="1:12" x14ac:dyDescent="0.25">
      <c r="A95" s="1">
        <v>43552</v>
      </c>
      <c r="B95" s="3">
        <v>3.31</v>
      </c>
      <c r="C95" s="3">
        <v>1.0408695652175399</v>
      </c>
      <c r="E95" s="5">
        <f t="shared" si="6"/>
        <v>-1.1940298507462697E-2</v>
      </c>
      <c r="F95" s="5">
        <f t="shared" si="7"/>
        <v>5.5555555555555428E-2</v>
      </c>
      <c r="H95" s="5">
        <f t="shared" si="8"/>
        <v>-1.1606113738854843E-2</v>
      </c>
      <c r="I95" s="5">
        <f t="shared" si="9"/>
        <v>5.3671671960645061E-2</v>
      </c>
      <c r="K95" s="13">
        <f t="shared" si="10"/>
        <v>1.3470187611923514E-4</v>
      </c>
      <c r="L95" s="13">
        <f t="shared" si="11"/>
        <v>2.880648371051093E-3</v>
      </c>
    </row>
    <row r="96" spans="1:12" x14ac:dyDescent="0.25">
      <c r="A96" s="1">
        <v>43553</v>
      </c>
      <c r="B96" s="3">
        <v>3.36</v>
      </c>
      <c r="C96" s="3">
        <v>1.0408695652175399</v>
      </c>
      <c r="E96" s="5">
        <f t="shared" si="6"/>
        <v>1.5105740181268828E-2</v>
      </c>
      <c r="F96" s="5">
        <f t="shared" si="7"/>
        <v>0</v>
      </c>
      <c r="H96" s="5">
        <f t="shared" si="8"/>
        <v>1.5439924949876681E-2</v>
      </c>
      <c r="I96" s="5">
        <f t="shared" si="9"/>
        <v>-1.8838835949103643E-3</v>
      </c>
      <c r="K96" s="13">
        <f t="shared" si="10"/>
        <v>2.3839128245782445E-4</v>
      </c>
      <c r="L96" s="13">
        <f t="shared" si="11"/>
        <v>3.5490173991723974E-6</v>
      </c>
    </row>
    <row r="97" spans="1:12" x14ac:dyDescent="0.25">
      <c r="A97" s="1">
        <v>43556</v>
      </c>
      <c r="B97" s="3">
        <v>3.5</v>
      </c>
      <c r="C97" s="3">
        <v>1.0500000000001499</v>
      </c>
      <c r="E97" s="5">
        <f t="shared" si="6"/>
        <v>4.1666666666666706E-2</v>
      </c>
      <c r="F97" s="5">
        <f t="shared" si="7"/>
        <v>8.7719298245614013E-3</v>
      </c>
      <c r="H97" s="5">
        <f t="shared" si="8"/>
        <v>4.2000851435274558E-2</v>
      </c>
      <c r="I97" s="5">
        <f t="shared" si="9"/>
        <v>6.888046229651037E-3</v>
      </c>
      <c r="K97" s="13">
        <f t="shared" si="10"/>
        <v>1.7640715212880048E-3</v>
      </c>
      <c r="L97" s="13">
        <f t="shared" si="11"/>
        <v>4.7445180861809867E-5</v>
      </c>
    </row>
    <row r="98" spans="1:12" x14ac:dyDescent="0.25">
      <c r="A98" s="1">
        <v>43557</v>
      </c>
      <c r="B98" s="3">
        <v>3.42</v>
      </c>
      <c r="C98" s="3">
        <v>1.0317391304349299</v>
      </c>
      <c r="E98" s="5">
        <f t="shared" si="6"/>
        <v>-2.2857142857142878E-2</v>
      </c>
      <c r="F98" s="5">
        <f t="shared" si="7"/>
        <v>-1.7391304347826084E-2</v>
      </c>
      <c r="H98" s="5">
        <f t="shared" si="8"/>
        <v>-2.2522958088535022E-2</v>
      </c>
      <c r="I98" s="5">
        <f t="shared" si="9"/>
        <v>-1.9275187942736447E-2</v>
      </c>
      <c r="K98" s="13">
        <f t="shared" si="10"/>
        <v>5.0728364105790519E-4</v>
      </c>
      <c r="L98" s="13">
        <f t="shared" si="11"/>
        <v>3.7153287022781249E-4</v>
      </c>
    </row>
    <row r="99" spans="1:12" x14ac:dyDescent="0.25">
      <c r="A99" s="1">
        <v>43558</v>
      </c>
      <c r="B99" s="3">
        <v>3.43</v>
      </c>
      <c r="C99" s="3">
        <v>1.0408695652175399</v>
      </c>
      <c r="E99" s="5">
        <f t="shared" si="6"/>
        <v>2.923976608187202E-3</v>
      </c>
      <c r="F99" s="5">
        <f t="shared" si="7"/>
        <v>8.8495575221238919E-3</v>
      </c>
      <c r="H99" s="5">
        <f t="shared" si="8"/>
        <v>3.2581613767950568E-3</v>
      </c>
      <c r="I99" s="5">
        <f t="shared" si="9"/>
        <v>6.9656739272135277E-3</v>
      </c>
      <c r="K99" s="13">
        <f t="shared" si="10"/>
        <v>1.0615615557239061E-5</v>
      </c>
      <c r="L99" s="13">
        <f t="shared" si="11"/>
        <v>4.8520613260262332E-5</v>
      </c>
    </row>
    <row r="100" spans="1:12" x14ac:dyDescent="0.25">
      <c r="A100" s="1">
        <v>43559</v>
      </c>
      <c r="B100" s="3">
        <v>3.47</v>
      </c>
      <c r="C100" s="3">
        <v>1.0682608695653699</v>
      </c>
      <c r="E100" s="5">
        <f t="shared" si="6"/>
        <v>1.1661807580174937E-2</v>
      </c>
      <c r="F100" s="5">
        <f t="shared" si="7"/>
        <v>2.6315789473684206E-2</v>
      </c>
      <c r="H100" s="5">
        <f t="shared" si="8"/>
        <v>1.1995992348782791E-2</v>
      </c>
      <c r="I100" s="5">
        <f t="shared" si="9"/>
        <v>2.4431905878773842E-2</v>
      </c>
      <c r="K100" s="13">
        <f t="shared" si="10"/>
        <v>1.4390383243205527E-4</v>
      </c>
      <c r="L100" s="13">
        <f t="shared" si="11"/>
        <v>5.9691802486926387E-4</v>
      </c>
    </row>
    <row r="101" spans="1:12" x14ac:dyDescent="0.25">
      <c r="A101" s="1">
        <v>43560</v>
      </c>
      <c r="B101" s="3">
        <v>3.44</v>
      </c>
      <c r="C101" s="3">
        <v>1.0682608695653699</v>
      </c>
      <c r="E101" s="5">
        <f t="shared" si="6"/>
        <v>-8.6455331412104465E-3</v>
      </c>
      <c r="F101" s="5">
        <f t="shared" si="7"/>
        <v>0</v>
      </c>
      <c r="H101" s="5">
        <f t="shared" si="8"/>
        <v>-8.3113483726025925E-3</v>
      </c>
      <c r="I101" s="5">
        <f t="shared" si="9"/>
        <v>-1.8838835949103643E-3</v>
      </c>
      <c r="K101" s="13">
        <f t="shared" si="10"/>
        <v>6.9078511770763766E-5</v>
      </c>
      <c r="L101" s="13">
        <f t="shared" si="11"/>
        <v>3.5490173991723974E-6</v>
      </c>
    </row>
    <row r="102" spans="1:12" x14ac:dyDescent="0.25">
      <c r="A102" s="1">
        <v>43563</v>
      </c>
      <c r="B102" s="3">
        <v>3.37</v>
      </c>
      <c r="C102" s="3">
        <v>1.0591304347827599</v>
      </c>
      <c r="E102" s="5">
        <f t="shared" si="6"/>
        <v>-2.0348837209302278E-2</v>
      </c>
      <c r="F102" s="5">
        <f t="shared" si="7"/>
        <v>-8.5470085470085444E-3</v>
      </c>
      <c r="H102" s="5">
        <f t="shared" si="8"/>
        <v>-2.0014652440694423E-2</v>
      </c>
      <c r="I102" s="5">
        <f t="shared" si="9"/>
        <v>-1.0430892141918908E-2</v>
      </c>
      <c r="K102" s="13">
        <f t="shared" si="10"/>
        <v>4.0058631232179519E-4</v>
      </c>
      <c r="L102" s="13">
        <f t="shared" si="11"/>
        <v>1.0880351087634562E-4</v>
      </c>
    </row>
    <row r="103" spans="1:12" x14ac:dyDescent="0.25">
      <c r="A103" s="1">
        <v>43564</v>
      </c>
      <c r="B103" s="3">
        <v>3.39</v>
      </c>
      <c r="C103" s="3">
        <v>1.0682608695653699</v>
      </c>
      <c r="E103" s="5">
        <f t="shared" si="6"/>
        <v>5.9347181008902131E-3</v>
      </c>
      <c r="F103" s="5">
        <f t="shared" si="7"/>
        <v>8.6206896551724119E-3</v>
      </c>
      <c r="H103" s="5">
        <f t="shared" si="8"/>
        <v>6.268902869498068E-3</v>
      </c>
      <c r="I103" s="5">
        <f t="shared" si="9"/>
        <v>6.7368060602620477E-3</v>
      </c>
      <c r="K103" s="13">
        <f t="shared" si="10"/>
        <v>3.9299143187201114E-5</v>
      </c>
      <c r="L103" s="13">
        <f t="shared" si="11"/>
        <v>4.5384555893583455E-5</v>
      </c>
    </row>
    <row r="104" spans="1:12" x14ac:dyDescent="0.25">
      <c r="A104" s="1">
        <v>43565</v>
      </c>
      <c r="B104" s="3">
        <v>3.37</v>
      </c>
      <c r="C104" s="3">
        <v>1.0408695652175399</v>
      </c>
      <c r="E104" s="5">
        <f t="shared" si="6"/>
        <v>-5.8997050147492677E-3</v>
      </c>
      <c r="F104" s="5">
        <f t="shared" si="7"/>
        <v>-2.5641025641025637E-2</v>
      </c>
      <c r="H104" s="5">
        <f t="shared" si="8"/>
        <v>-5.5655202461414128E-3</v>
      </c>
      <c r="I104" s="5">
        <f t="shared" si="9"/>
        <v>-2.7524909235936E-2</v>
      </c>
      <c r="K104" s="13">
        <f t="shared" si="10"/>
        <v>3.0975015610209971E-5</v>
      </c>
      <c r="L104" s="13">
        <f t="shared" si="11"/>
        <v>7.5762062844651496E-4</v>
      </c>
    </row>
    <row r="105" spans="1:12" x14ac:dyDescent="0.25">
      <c r="A105" s="1">
        <v>43566</v>
      </c>
      <c r="B105" s="3">
        <v>3.34</v>
      </c>
      <c r="C105" s="3">
        <v>1.0408695652175399</v>
      </c>
      <c r="E105" s="5">
        <f t="shared" si="6"/>
        <v>-8.9020771513353848E-3</v>
      </c>
      <c r="F105" s="5">
        <f t="shared" si="7"/>
        <v>0</v>
      </c>
      <c r="H105" s="5">
        <f t="shared" si="8"/>
        <v>-8.5678923827275308E-3</v>
      </c>
      <c r="I105" s="5">
        <f t="shared" si="9"/>
        <v>-1.8838835949103643E-3</v>
      </c>
      <c r="K105" s="13">
        <f t="shared" si="10"/>
        <v>7.340877988200045E-5</v>
      </c>
      <c r="L105" s="13">
        <f t="shared" si="11"/>
        <v>3.5490173991723974E-6</v>
      </c>
    </row>
    <row r="106" spans="1:12" x14ac:dyDescent="0.25">
      <c r="A106" s="1">
        <v>43567</v>
      </c>
      <c r="B106" s="3">
        <v>3.32</v>
      </c>
      <c r="C106" s="3">
        <v>1.0317391304349299</v>
      </c>
      <c r="E106" s="5">
        <f t="shared" si="6"/>
        <v>-5.988023952095814E-3</v>
      </c>
      <c r="F106" s="5">
        <f t="shared" si="7"/>
        <v>-8.7719298245614013E-3</v>
      </c>
      <c r="H106" s="5">
        <f t="shared" si="8"/>
        <v>-5.6538391834879591E-3</v>
      </c>
      <c r="I106" s="5">
        <f t="shared" si="9"/>
        <v>-1.0655813419471766E-2</v>
      </c>
      <c r="K106" s="13">
        <f t="shared" si="10"/>
        <v>3.1965897512743795E-5</v>
      </c>
      <c r="L106" s="13">
        <f t="shared" si="11"/>
        <v>1.1354635963059458E-4</v>
      </c>
    </row>
    <row r="107" spans="1:12" x14ac:dyDescent="0.25">
      <c r="A107" s="1">
        <v>43570</v>
      </c>
      <c r="B107" s="3">
        <v>3.38</v>
      </c>
      <c r="C107" s="3">
        <v>1.0317391304349299</v>
      </c>
      <c r="E107" s="5">
        <f t="shared" si="6"/>
        <v>1.8072289156626523E-2</v>
      </c>
      <c r="F107" s="5">
        <f t="shared" si="7"/>
        <v>0</v>
      </c>
      <c r="H107" s="5">
        <f t="shared" si="8"/>
        <v>1.8406473925234378E-2</v>
      </c>
      <c r="I107" s="5">
        <f t="shared" si="9"/>
        <v>-1.8838835949103643E-3</v>
      </c>
      <c r="K107" s="13">
        <f t="shared" si="10"/>
        <v>3.3879828236033305E-4</v>
      </c>
      <c r="L107" s="13">
        <f t="shared" si="11"/>
        <v>3.5490173991723974E-6</v>
      </c>
    </row>
    <row r="108" spans="1:12" x14ac:dyDescent="0.25">
      <c r="A108" s="1">
        <v>43571</v>
      </c>
      <c r="B108" s="3">
        <v>3.4</v>
      </c>
      <c r="C108" s="3">
        <v>1.0500000000001499</v>
      </c>
      <c r="E108" s="5">
        <f t="shared" si="6"/>
        <v>5.9171597633136145E-3</v>
      </c>
      <c r="F108" s="5">
        <f t="shared" si="7"/>
        <v>1.7699115044247784E-2</v>
      </c>
      <c r="H108" s="5">
        <f t="shared" si="8"/>
        <v>6.2513445319214694E-3</v>
      </c>
      <c r="I108" s="5">
        <f t="shared" si="9"/>
        <v>1.581523144933742E-2</v>
      </c>
      <c r="K108" s="13">
        <f t="shared" si="10"/>
        <v>3.9079308456784457E-5</v>
      </c>
      <c r="L108" s="13">
        <f t="shared" si="11"/>
        <v>2.5012154579611139E-4</v>
      </c>
    </row>
    <row r="109" spans="1:12" x14ac:dyDescent="0.25">
      <c r="A109" s="1">
        <v>43572</v>
      </c>
      <c r="B109" s="3">
        <v>3.41</v>
      </c>
      <c r="C109" s="3">
        <v>1.0591304347827599</v>
      </c>
      <c r="E109" s="5">
        <f t="shared" si="6"/>
        <v>2.9411764705883033E-3</v>
      </c>
      <c r="F109" s="5">
        <f t="shared" si="7"/>
        <v>8.6956521739130418E-3</v>
      </c>
      <c r="H109" s="5">
        <f t="shared" si="8"/>
        <v>3.2753612391961582E-3</v>
      </c>
      <c r="I109" s="5">
        <f t="shared" si="9"/>
        <v>6.8117685790026776E-3</v>
      </c>
      <c r="K109" s="13">
        <f t="shared" si="10"/>
        <v>1.0727991247228594E-5</v>
      </c>
      <c r="L109" s="13">
        <f t="shared" si="11"/>
        <v>4.6400191173888158E-5</v>
      </c>
    </row>
    <row r="110" spans="1:12" x14ac:dyDescent="0.25">
      <c r="A110" s="1">
        <v>43573</v>
      </c>
      <c r="B110" s="3">
        <v>3.36</v>
      </c>
      <c r="C110" s="3">
        <v>1.0408695652175399</v>
      </c>
      <c r="E110" s="5">
        <f t="shared" si="6"/>
        <v>-1.4662756598240546E-2</v>
      </c>
      <c r="F110" s="5">
        <f t="shared" si="7"/>
        <v>-1.7241379310344824E-2</v>
      </c>
      <c r="H110" s="5">
        <f t="shared" si="8"/>
        <v>-1.4328571829632692E-2</v>
      </c>
      <c r="I110" s="5">
        <f t="shared" si="9"/>
        <v>-1.9125262905255187E-2</v>
      </c>
      <c r="K110" s="13">
        <f t="shared" si="10"/>
        <v>2.0530797067694356E-4</v>
      </c>
      <c r="L110" s="13">
        <f t="shared" si="11"/>
        <v>3.6577568119513008E-4</v>
      </c>
    </row>
    <row r="111" spans="1:12" x14ac:dyDescent="0.25">
      <c r="A111" s="1">
        <v>43574</v>
      </c>
      <c r="B111" s="3">
        <v>3.37</v>
      </c>
      <c r="C111" s="3">
        <v>1.0500000000001499</v>
      </c>
      <c r="E111" s="5">
        <f t="shared" si="6"/>
        <v>2.976190476190545E-3</v>
      </c>
      <c r="F111" s="5">
        <f t="shared" si="7"/>
        <v>8.7719298245614013E-3</v>
      </c>
      <c r="H111" s="5">
        <f t="shared" si="8"/>
        <v>3.3103752447983998E-3</v>
      </c>
      <c r="I111" s="5">
        <f t="shared" si="9"/>
        <v>6.888046229651037E-3</v>
      </c>
      <c r="K111" s="13">
        <f t="shared" si="10"/>
        <v>1.0958584261374066E-5</v>
      </c>
      <c r="L111" s="13">
        <f t="shared" si="11"/>
        <v>4.7445180861809867E-5</v>
      </c>
    </row>
    <row r="112" spans="1:12" x14ac:dyDescent="0.25">
      <c r="A112" s="1">
        <v>43577</v>
      </c>
      <c r="B112" s="3">
        <v>3.35</v>
      </c>
      <c r="C112" s="3">
        <v>1.0900000000000001</v>
      </c>
      <c r="E112" s="5">
        <f t="shared" si="6"/>
        <v>-5.9347181008902131E-3</v>
      </c>
      <c r="F112" s="5">
        <f t="shared" si="7"/>
        <v>3.8095238095089946E-2</v>
      </c>
      <c r="H112" s="5">
        <f t="shared" si="8"/>
        <v>-5.6005333322823583E-3</v>
      </c>
      <c r="I112" s="5">
        <f t="shared" si="9"/>
        <v>3.6211354500179579E-2</v>
      </c>
      <c r="K112" s="13">
        <f t="shared" si="10"/>
        <v>3.1365973606005735E-5</v>
      </c>
      <c r="L112" s="13">
        <f t="shared" si="11"/>
        <v>1.311262194737676E-3</v>
      </c>
    </row>
    <row r="113" spans="1:12" x14ac:dyDescent="0.25">
      <c r="A113" s="1">
        <v>43579</v>
      </c>
      <c r="B113" s="3">
        <v>3.38</v>
      </c>
      <c r="C113" s="3">
        <v>1.08</v>
      </c>
      <c r="E113" s="5">
        <f t="shared" si="6"/>
        <v>8.9552238805969565E-3</v>
      </c>
      <c r="F113" s="5">
        <f t="shared" si="7"/>
        <v>-9.174311926605512E-3</v>
      </c>
      <c r="H113" s="5">
        <f t="shared" si="8"/>
        <v>9.2894086492048104E-3</v>
      </c>
      <c r="I113" s="5">
        <f t="shared" si="9"/>
        <v>-1.1058195521515875E-2</v>
      </c>
      <c r="K113" s="13">
        <f t="shared" si="10"/>
        <v>8.6293113051921146E-5</v>
      </c>
      <c r="L113" s="13">
        <f t="shared" si="11"/>
        <v>1.2228368819207377E-4</v>
      </c>
    </row>
    <row r="114" spans="1:12" x14ac:dyDescent="0.25">
      <c r="A114" s="1">
        <v>43580</v>
      </c>
      <c r="B114" s="3">
        <v>3.35</v>
      </c>
      <c r="C114" s="3">
        <v>1.07</v>
      </c>
      <c r="E114" s="5">
        <f t="shared" si="6"/>
        <v>-8.8757396449703572E-3</v>
      </c>
      <c r="F114" s="5">
        <f t="shared" si="7"/>
        <v>-9.2592592592592674E-3</v>
      </c>
      <c r="H114" s="5">
        <f t="shared" si="8"/>
        <v>-8.5415548763625032E-3</v>
      </c>
      <c r="I114" s="5">
        <f t="shared" si="9"/>
        <v>-1.1143142854169633E-2</v>
      </c>
      <c r="K114" s="13">
        <f t="shared" si="10"/>
        <v>7.2958159705912058E-5</v>
      </c>
      <c r="L114" s="13">
        <f t="shared" si="11"/>
        <v>1.2416963266843173E-4</v>
      </c>
    </row>
    <row r="115" spans="1:12" x14ac:dyDescent="0.25">
      <c r="A115" s="1">
        <v>43581</v>
      </c>
      <c r="B115" s="3">
        <v>3.35</v>
      </c>
      <c r="C115" s="3">
        <v>1.07</v>
      </c>
      <c r="E115" s="5">
        <f t="shared" si="6"/>
        <v>0</v>
      </c>
      <c r="F115" s="5">
        <f t="shared" si="7"/>
        <v>0</v>
      </c>
      <c r="H115" s="5">
        <f t="shared" si="8"/>
        <v>3.3418476860785473E-4</v>
      </c>
      <c r="I115" s="5">
        <f t="shared" si="9"/>
        <v>-1.8838835949103643E-3</v>
      </c>
      <c r="K115" s="13">
        <f t="shared" si="10"/>
        <v>1.1167945956948541E-7</v>
      </c>
      <c r="L115" s="13">
        <f t="shared" si="11"/>
        <v>3.5490173991723974E-6</v>
      </c>
    </row>
    <row r="116" spans="1:12" x14ac:dyDescent="0.25">
      <c r="A116" s="1">
        <v>43584</v>
      </c>
      <c r="B116" s="3">
        <v>3.3</v>
      </c>
      <c r="C116" s="3">
        <v>1.05</v>
      </c>
      <c r="E116" s="5">
        <f t="shared" si="6"/>
        <v>-1.4925373134328438E-2</v>
      </c>
      <c r="F116" s="5">
        <f t="shared" si="7"/>
        <v>-1.8691588785046745E-2</v>
      </c>
      <c r="H116" s="5">
        <f t="shared" si="8"/>
        <v>-1.4591188365720584E-2</v>
      </c>
      <c r="I116" s="5">
        <f t="shared" si="9"/>
        <v>-2.0575472379957108E-2</v>
      </c>
      <c r="K116" s="13">
        <f t="shared" si="10"/>
        <v>2.1290277792393973E-4</v>
      </c>
      <c r="L116" s="13">
        <f t="shared" si="11"/>
        <v>4.2335006365837785E-4</v>
      </c>
    </row>
    <row r="117" spans="1:12" x14ac:dyDescent="0.25">
      <c r="A117" s="1">
        <v>43585</v>
      </c>
      <c r="B117" s="3">
        <v>3.3</v>
      </c>
      <c r="C117" s="3">
        <v>1.06</v>
      </c>
      <c r="E117" s="5">
        <f t="shared" si="6"/>
        <v>0</v>
      </c>
      <c r="F117" s="5">
        <f t="shared" si="7"/>
        <v>9.5238095238095316E-3</v>
      </c>
      <c r="H117" s="5">
        <f t="shared" si="8"/>
        <v>3.3418476860785473E-4</v>
      </c>
      <c r="I117" s="5">
        <f t="shared" si="9"/>
        <v>7.6399259288991673E-3</v>
      </c>
      <c r="K117" s="13">
        <f t="shared" si="10"/>
        <v>1.1167945956948541E-7</v>
      </c>
      <c r="L117" s="13">
        <f t="shared" si="11"/>
        <v>5.8368468199065802E-5</v>
      </c>
    </row>
    <row r="118" spans="1:12" x14ac:dyDescent="0.25">
      <c r="A118" s="1">
        <v>43587</v>
      </c>
      <c r="B118" s="3">
        <v>3.16</v>
      </c>
      <c r="C118" s="3">
        <v>1.04</v>
      </c>
      <c r="E118" s="5">
        <f t="shared" si="6"/>
        <v>-4.242424242424233E-2</v>
      </c>
      <c r="F118" s="5">
        <f t="shared" si="7"/>
        <v>-1.8867924528301903E-2</v>
      </c>
      <c r="H118" s="5">
        <f t="shared" si="8"/>
        <v>-4.2090057655634477E-2</v>
      </c>
      <c r="I118" s="5">
        <f t="shared" si="9"/>
        <v>-2.0751808123212267E-2</v>
      </c>
      <c r="K118" s="13">
        <f t="shared" si="10"/>
        <v>1.7715729534546344E-3</v>
      </c>
      <c r="L118" s="13">
        <f t="shared" si="11"/>
        <v>4.3063754038261863E-4</v>
      </c>
    </row>
    <row r="119" spans="1:12" x14ac:dyDescent="0.25">
      <c r="A119" s="1">
        <v>43588</v>
      </c>
      <c r="B119" s="3">
        <v>3.14</v>
      </c>
      <c r="C119" s="3">
        <v>1.04</v>
      </c>
      <c r="E119" s="5">
        <f t="shared" si="6"/>
        <v>-6.329113924050638E-3</v>
      </c>
      <c r="F119" s="5">
        <f t="shared" si="7"/>
        <v>0</v>
      </c>
      <c r="H119" s="5">
        <f t="shared" si="8"/>
        <v>-5.9949291554427832E-3</v>
      </c>
      <c r="I119" s="5">
        <f t="shared" si="9"/>
        <v>-1.8838835949103643E-3</v>
      </c>
      <c r="K119" s="13">
        <f t="shared" si="10"/>
        <v>3.5939175578777919E-5</v>
      </c>
      <c r="L119" s="13">
        <f t="shared" si="11"/>
        <v>3.5490173991723974E-6</v>
      </c>
    </row>
    <row r="120" spans="1:12" x14ac:dyDescent="0.25">
      <c r="A120" s="1">
        <v>43591</v>
      </c>
      <c r="B120" s="3">
        <v>3.07</v>
      </c>
      <c r="C120" s="3">
        <v>1.02</v>
      </c>
      <c r="E120" s="5">
        <f t="shared" si="6"/>
        <v>-2.2292993630573337E-2</v>
      </c>
      <c r="F120" s="5">
        <f t="shared" si="7"/>
        <v>-1.9230769230769246E-2</v>
      </c>
      <c r="H120" s="5">
        <f t="shared" si="8"/>
        <v>-2.1958808861965481E-2</v>
      </c>
      <c r="I120" s="5">
        <f t="shared" si="9"/>
        <v>-2.1114652825679609E-2</v>
      </c>
      <c r="K120" s="13">
        <f t="shared" si="10"/>
        <v>4.8218928663633376E-4</v>
      </c>
      <c r="L120" s="13">
        <f t="shared" si="11"/>
        <v>4.4582856394897991E-4</v>
      </c>
    </row>
    <row r="121" spans="1:12" x14ac:dyDescent="0.25">
      <c r="A121" s="1">
        <v>43592</v>
      </c>
      <c r="B121" s="3">
        <v>3.05</v>
      </c>
      <c r="C121" s="3">
        <v>1.01</v>
      </c>
      <c r="E121" s="5">
        <f t="shared" si="6"/>
        <v>-6.5146579804560324E-3</v>
      </c>
      <c r="F121" s="5">
        <f t="shared" si="7"/>
        <v>-9.8039215686274595E-3</v>
      </c>
      <c r="H121" s="5">
        <f t="shared" si="8"/>
        <v>-6.1804732118481776E-3</v>
      </c>
      <c r="I121" s="5">
        <f t="shared" si="9"/>
        <v>-1.1687805163537825E-2</v>
      </c>
      <c r="K121" s="13">
        <f t="shared" si="10"/>
        <v>3.8198249122372927E-5</v>
      </c>
      <c r="L121" s="13">
        <f t="shared" si="11"/>
        <v>1.3660478954082144E-4</v>
      </c>
    </row>
    <row r="122" spans="1:12" x14ac:dyDescent="0.25">
      <c r="A122" s="1">
        <v>43593</v>
      </c>
      <c r="B122" s="3">
        <v>3.05</v>
      </c>
      <c r="C122" s="3">
        <v>1.01</v>
      </c>
      <c r="E122" s="5">
        <f t="shared" si="6"/>
        <v>0</v>
      </c>
      <c r="F122" s="5">
        <f t="shared" si="7"/>
        <v>0</v>
      </c>
      <c r="H122" s="5">
        <f t="shared" si="8"/>
        <v>3.3418476860785473E-4</v>
      </c>
      <c r="I122" s="5">
        <f t="shared" si="9"/>
        <v>-1.8838835949103643E-3</v>
      </c>
      <c r="K122" s="13">
        <f t="shared" si="10"/>
        <v>1.1167945956948541E-7</v>
      </c>
      <c r="L122" s="13">
        <f t="shared" si="11"/>
        <v>3.5490173991723974E-6</v>
      </c>
    </row>
    <row r="123" spans="1:12" x14ac:dyDescent="0.25">
      <c r="A123" s="1">
        <v>43594</v>
      </c>
      <c r="B123" s="3">
        <v>2.98</v>
      </c>
      <c r="C123" s="3">
        <v>1.03</v>
      </c>
      <c r="E123" s="5">
        <f t="shared" si="6"/>
        <v>-2.2950819672131098E-2</v>
      </c>
      <c r="F123" s="5">
        <f t="shared" si="7"/>
        <v>1.980198019801982E-2</v>
      </c>
      <c r="H123" s="5">
        <f t="shared" si="8"/>
        <v>-2.2616634903523242E-2</v>
      </c>
      <c r="I123" s="5">
        <f t="shared" si="9"/>
        <v>1.7918096603109456E-2</v>
      </c>
      <c r="K123" s="13">
        <f t="shared" si="10"/>
        <v>5.1151217435926573E-4</v>
      </c>
      <c r="L123" s="13">
        <f t="shared" si="11"/>
        <v>3.2105818587836266E-4</v>
      </c>
    </row>
    <row r="124" spans="1:12" x14ac:dyDescent="0.25">
      <c r="A124" s="1">
        <v>43595</v>
      </c>
      <c r="B124" s="3">
        <v>2.99</v>
      </c>
      <c r="C124" s="3">
        <v>1.02</v>
      </c>
      <c r="E124" s="5">
        <f t="shared" si="6"/>
        <v>3.3557046979866547E-3</v>
      </c>
      <c r="F124" s="5">
        <f t="shared" si="7"/>
        <v>-9.7087378640776777E-3</v>
      </c>
      <c r="H124" s="5">
        <f t="shared" si="8"/>
        <v>3.6898894665945096E-3</v>
      </c>
      <c r="I124" s="5">
        <f t="shared" si="9"/>
        <v>-1.1592621458988043E-2</v>
      </c>
      <c r="K124" s="13">
        <f t="shared" si="10"/>
        <v>1.3615284275685114E-5</v>
      </c>
      <c r="L124" s="13">
        <f t="shared" si="11"/>
        <v>1.3438887229139007E-4</v>
      </c>
    </row>
    <row r="125" spans="1:12" x14ac:dyDescent="0.25">
      <c r="A125" s="1">
        <v>43598</v>
      </c>
      <c r="B125" s="3">
        <v>2.9</v>
      </c>
      <c r="C125" s="3">
        <v>0.99</v>
      </c>
      <c r="E125" s="5">
        <f t="shared" si="6"/>
        <v>-3.0100334448160633E-2</v>
      </c>
      <c r="F125" s="5">
        <f t="shared" si="7"/>
        <v>-2.9411764705882377E-2</v>
      </c>
      <c r="H125" s="5">
        <f t="shared" si="8"/>
        <v>-2.9766149679552777E-2</v>
      </c>
      <c r="I125" s="5">
        <f t="shared" si="9"/>
        <v>-3.129564830079274E-2</v>
      </c>
      <c r="K125" s="13">
        <f t="shared" si="10"/>
        <v>8.8602366674553996E-4</v>
      </c>
      <c r="L125" s="13">
        <f t="shared" si="11"/>
        <v>9.7941760256691152E-4</v>
      </c>
    </row>
    <row r="126" spans="1:12" x14ac:dyDescent="0.25">
      <c r="A126" s="1">
        <v>43599</v>
      </c>
      <c r="B126" s="3">
        <v>2.92</v>
      </c>
      <c r="C126" s="3">
        <v>1.02</v>
      </c>
      <c r="E126" s="5">
        <f t="shared" si="6"/>
        <v>6.896551724137937E-3</v>
      </c>
      <c r="F126" s="5">
        <f t="shared" si="7"/>
        <v>3.0303030303030332E-2</v>
      </c>
      <c r="H126" s="5">
        <f t="shared" si="8"/>
        <v>7.2307364927457918E-3</v>
      </c>
      <c r="I126" s="5">
        <f t="shared" si="9"/>
        <v>2.8419146708119968E-2</v>
      </c>
      <c r="K126" s="13">
        <f t="shared" si="10"/>
        <v>5.2283550227525713E-5</v>
      </c>
      <c r="L126" s="13">
        <f t="shared" si="11"/>
        <v>8.0764789961764599E-4</v>
      </c>
    </row>
    <row r="127" spans="1:12" x14ac:dyDescent="0.25">
      <c r="A127" s="1">
        <v>43600</v>
      </c>
      <c r="B127" s="3">
        <v>2.89</v>
      </c>
      <c r="C127" s="3">
        <v>1</v>
      </c>
      <c r="E127" s="5">
        <f t="shared" si="6"/>
        <v>-1.027397260273966E-2</v>
      </c>
      <c r="F127" s="5">
        <f t="shared" si="7"/>
        <v>-1.9607843137254919E-2</v>
      </c>
      <c r="H127" s="5">
        <f t="shared" si="8"/>
        <v>-9.9397878341318056E-3</v>
      </c>
      <c r="I127" s="5">
        <f t="shared" si="9"/>
        <v>-2.1491726732165282E-2</v>
      </c>
      <c r="K127" s="13">
        <f t="shared" si="10"/>
        <v>9.8799382187554649E-5</v>
      </c>
      <c r="L127" s="13">
        <f t="shared" si="11"/>
        <v>4.6189431793006782E-4</v>
      </c>
    </row>
    <row r="128" spans="1:12" x14ac:dyDescent="0.25">
      <c r="A128" s="1">
        <v>43601</v>
      </c>
      <c r="B128" s="3">
        <v>2.9</v>
      </c>
      <c r="C128" s="3">
        <v>1.03</v>
      </c>
      <c r="E128" s="5">
        <f t="shared" si="6"/>
        <v>3.4602076124566734E-3</v>
      </c>
      <c r="F128" s="5">
        <f t="shared" si="7"/>
        <v>3.0000000000000027E-2</v>
      </c>
      <c r="H128" s="5">
        <f t="shared" si="8"/>
        <v>3.7943923810645282E-3</v>
      </c>
      <c r="I128" s="5">
        <f t="shared" si="9"/>
        <v>2.8116116405089663E-2</v>
      </c>
      <c r="K128" s="13">
        <f t="shared" si="10"/>
        <v>1.4397413541480539E-5</v>
      </c>
      <c r="L128" s="13">
        <f t="shared" si="11"/>
        <v>7.9051600170455209E-4</v>
      </c>
    </row>
    <row r="129" spans="1:12" x14ac:dyDescent="0.25">
      <c r="A129" s="1">
        <v>43602</v>
      </c>
      <c r="B129" s="3">
        <v>2.86</v>
      </c>
      <c r="C129" s="3">
        <v>1.04</v>
      </c>
      <c r="E129" s="5">
        <f t="shared" si="6"/>
        <v>-1.3793103448275874E-2</v>
      </c>
      <c r="F129" s="5">
        <f t="shared" si="7"/>
        <v>9.7087378640776777E-3</v>
      </c>
      <c r="H129" s="5">
        <f t="shared" si="8"/>
        <v>-1.345891867966802E-2</v>
      </c>
      <c r="I129" s="5">
        <f t="shared" si="9"/>
        <v>7.8248542691673126E-3</v>
      </c>
      <c r="K129" s="13">
        <f t="shared" si="10"/>
        <v>1.8114249202591675E-4</v>
      </c>
      <c r="L129" s="13">
        <f t="shared" si="11"/>
        <v>6.1228344333705921E-5</v>
      </c>
    </row>
    <row r="130" spans="1:12" x14ac:dyDescent="0.25">
      <c r="A130" s="1">
        <v>43605</v>
      </c>
      <c r="B130" s="3">
        <v>2.81</v>
      </c>
      <c r="C130" s="3">
        <v>1.04</v>
      </c>
      <c r="E130" s="5">
        <f t="shared" si="6"/>
        <v>-1.7482517482517421E-2</v>
      </c>
      <c r="F130" s="5">
        <f t="shared" si="7"/>
        <v>0</v>
      </c>
      <c r="H130" s="5">
        <f t="shared" si="8"/>
        <v>-1.7148332713909566E-2</v>
      </c>
      <c r="I130" s="5">
        <f t="shared" si="9"/>
        <v>-1.8838835949103643E-3</v>
      </c>
      <c r="K130" s="13">
        <f t="shared" si="10"/>
        <v>2.9406531486694099E-4</v>
      </c>
      <c r="L130" s="13">
        <f t="shared" si="11"/>
        <v>3.5490173991723974E-6</v>
      </c>
    </row>
    <row r="131" spans="1:12" x14ac:dyDescent="0.25">
      <c r="A131" s="1">
        <v>43606</v>
      </c>
      <c r="B131" s="3">
        <v>2.76</v>
      </c>
      <c r="C131" s="3">
        <v>1.03</v>
      </c>
      <c r="E131" s="5">
        <f t="shared" si="6"/>
        <v>-1.7793594306049917E-2</v>
      </c>
      <c r="F131" s="5">
        <f t="shared" si="7"/>
        <v>-9.6153846153846229E-3</v>
      </c>
      <c r="H131" s="5">
        <f t="shared" si="8"/>
        <v>-1.7459409537442062E-2</v>
      </c>
      <c r="I131" s="5">
        <f t="shared" si="9"/>
        <v>-1.1499268210294986E-2</v>
      </c>
      <c r="K131" s="13">
        <f t="shared" si="10"/>
        <v>3.0483098139612281E-4</v>
      </c>
      <c r="L131" s="13">
        <f t="shared" si="11"/>
        <v>1.3223316937230084E-4</v>
      </c>
    </row>
    <row r="132" spans="1:12" x14ac:dyDescent="0.25">
      <c r="A132" s="1">
        <v>43607</v>
      </c>
      <c r="B132" s="3">
        <v>2.63</v>
      </c>
      <c r="C132" s="3">
        <v>1</v>
      </c>
      <c r="E132" s="5">
        <f t="shared" si="6"/>
        <v>-4.7101449275362285E-2</v>
      </c>
      <c r="F132" s="5">
        <f t="shared" si="7"/>
        <v>-2.9126213592233035E-2</v>
      </c>
      <c r="H132" s="5">
        <f t="shared" si="8"/>
        <v>-4.6767264506754433E-2</v>
      </c>
      <c r="I132" s="5">
        <f t="shared" si="9"/>
        <v>-3.1010097187143398E-2</v>
      </c>
      <c r="K132" s="13">
        <f t="shared" si="10"/>
        <v>2.1871770294447329E-3</v>
      </c>
      <c r="L132" s="13">
        <f t="shared" si="11"/>
        <v>9.6162612755607891E-4</v>
      </c>
    </row>
    <row r="133" spans="1:12" x14ac:dyDescent="0.25">
      <c r="A133" s="1">
        <v>43608</v>
      </c>
      <c r="B133" s="3">
        <v>2.6</v>
      </c>
      <c r="C133" s="3">
        <v>1</v>
      </c>
      <c r="E133" s="5">
        <f t="shared" ref="E133:E196" si="12">(B133-B132)/B132</f>
        <v>-1.1406844106463804E-2</v>
      </c>
      <c r="F133" s="5">
        <f t="shared" ref="F133:F196" si="13">(C133-C132)/C132</f>
        <v>0</v>
      </c>
      <c r="H133" s="5">
        <f t="shared" ref="H133:I196" si="14">E133-$E$252</f>
        <v>-1.107265933785595E-2</v>
      </c>
      <c r="I133" s="5">
        <f t="shared" ref="I133:I196" si="15">F133-$F$252</f>
        <v>-1.8838835949103643E-3</v>
      </c>
      <c r="K133" s="13">
        <f t="shared" ref="K133:K196" si="16">H133*H133</f>
        <v>1.2260378481220857E-4</v>
      </c>
      <c r="L133" s="13">
        <f t="shared" ref="L133:L196" si="17">I133*I133</f>
        <v>3.5490173991723974E-6</v>
      </c>
    </row>
    <row r="134" spans="1:12" x14ac:dyDescent="0.25">
      <c r="A134" s="1">
        <v>43609</v>
      </c>
      <c r="B134" s="3">
        <v>2.63</v>
      </c>
      <c r="C134" s="3">
        <v>1.03</v>
      </c>
      <c r="E134" s="5">
        <f t="shared" si="12"/>
        <v>1.1538461538461463E-2</v>
      </c>
      <c r="F134" s="5">
        <f t="shared" si="13"/>
        <v>3.0000000000000027E-2</v>
      </c>
      <c r="H134" s="5">
        <f t="shared" si="14"/>
        <v>1.1872646307069317E-2</v>
      </c>
      <c r="I134" s="5">
        <f t="shared" si="15"/>
        <v>2.8116116405089663E-2</v>
      </c>
      <c r="K134" s="13">
        <f t="shared" si="16"/>
        <v>1.4095973033276669E-4</v>
      </c>
      <c r="L134" s="13">
        <f t="shared" si="17"/>
        <v>7.9051600170455209E-4</v>
      </c>
    </row>
    <row r="135" spans="1:12" x14ac:dyDescent="0.25">
      <c r="A135" s="1">
        <v>43612</v>
      </c>
      <c r="B135" s="3">
        <v>2.64</v>
      </c>
      <c r="C135" s="3">
        <v>1.04</v>
      </c>
      <c r="E135" s="5">
        <f t="shared" si="12"/>
        <v>3.8022813688213808E-3</v>
      </c>
      <c r="F135" s="5">
        <f t="shared" si="13"/>
        <v>9.7087378640776777E-3</v>
      </c>
      <c r="H135" s="5">
        <f t="shared" si="14"/>
        <v>4.1364661374292356E-3</v>
      </c>
      <c r="I135" s="5">
        <f t="shared" si="15"/>
        <v>7.8248542691673126E-3</v>
      </c>
      <c r="K135" s="13">
        <f t="shared" si="16"/>
        <v>1.7110352106098741E-5</v>
      </c>
      <c r="L135" s="13">
        <f t="shared" si="17"/>
        <v>6.1228344333705921E-5</v>
      </c>
    </row>
    <row r="136" spans="1:12" x14ac:dyDescent="0.25">
      <c r="A136" s="1">
        <v>43613</v>
      </c>
      <c r="B136" s="3">
        <v>2.67</v>
      </c>
      <c r="C136" s="3">
        <v>1.06</v>
      </c>
      <c r="E136" s="5">
        <f t="shared" si="12"/>
        <v>1.1363636363636289E-2</v>
      </c>
      <c r="F136" s="5">
        <f t="shared" si="13"/>
        <v>1.9230769230769246E-2</v>
      </c>
      <c r="H136" s="5">
        <f t="shared" si="14"/>
        <v>1.1697821132244143E-2</v>
      </c>
      <c r="I136" s="5">
        <f t="shared" si="15"/>
        <v>1.7346885635858882E-2</v>
      </c>
      <c r="K136" s="13">
        <f t="shared" si="16"/>
        <v>1.3683901924197765E-4</v>
      </c>
      <c r="L136" s="13">
        <f t="shared" si="17"/>
        <v>3.0091444126356724E-4</v>
      </c>
    </row>
    <row r="137" spans="1:12" x14ac:dyDescent="0.25">
      <c r="A137" s="1">
        <v>43614</v>
      </c>
      <c r="B137" s="3">
        <v>2.65</v>
      </c>
      <c r="C137" s="3">
        <v>1.04</v>
      </c>
      <c r="E137" s="5">
        <f t="shared" si="12"/>
        <v>-7.4906367041198572E-3</v>
      </c>
      <c r="F137" s="5">
        <f t="shared" si="13"/>
        <v>-1.8867924528301903E-2</v>
      </c>
      <c r="H137" s="5">
        <f t="shared" si="14"/>
        <v>-7.1564519355120024E-3</v>
      </c>
      <c r="I137" s="5">
        <f t="shared" si="15"/>
        <v>-2.0751808123212267E-2</v>
      </c>
      <c r="K137" s="13">
        <f t="shared" si="16"/>
        <v>5.1214804305293484E-5</v>
      </c>
      <c r="L137" s="13">
        <f t="shared" si="17"/>
        <v>4.3063754038261863E-4</v>
      </c>
    </row>
    <row r="138" spans="1:12" x14ac:dyDescent="0.25">
      <c r="A138" s="1">
        <v>43615</v>
      </c>
      <c r="B138" s="3">
        <v>2.72</v>
      </c>
      <c r="C138" s="3">
        <v>1.07</v>
      </c>
      <c r="E138" s="5">
        <f t="shared" si="12"/>
        <v>2.641509433962275E-2</v>
      </c>
      <c r="F138" s="5">
        <f t="shared" si="13"/>
        <v>2.8846153846153872E-2</v>
      </c>
      <c r="H138" s="5">
        <f t="shared" si="14"/>
        <v>2.6749279108230606E-2</v>
      </c>
      <c r="I138" s="5">
        <f t="shared" si="15"/>
        <v>2.6962270251243509E-2</v>
      </c>
      <c r="K138" s="13">
        <f t="shared" si="16"/>
        <v>7.1552393281002239E-4</v>
      </c>
      <c r="L138" s="13">
        <f t="shared" si="17"/>
        <v>7.269640171010907E-4</v>
      </c>
    </row>
    <row r="139" spans="1:12" x14ac:dyDescent="0.25">
      <c r="A139" s="1">
        <v>43616</v>
      </c>
      <c r="B139" s="3">
        <v>2.74</v>
      </c>
      <c r="C139" s="3">
        <v>1.07</v>
      </c>
      <c r="E139" s="5">
        <f t="shared" si="12"/>
        <v>7.3529411764705942E-3</v>
      </c>
      <c r="F139" s="5">
        <f t="shared" si="13"/>
        <v>0</v>
      </c>
      <c r="H139" s="5">
        <f t="shared" si="14"/>
        <v>7.687125945078449E-3</v>
      </c>
      <c r="I139" s="5">
        <f t="shared" si="15"/>
        <v>-1.8838835949103643E-3</v>
      </c>
      <c r="K139" s="13">
        <f t="shared" si="16"/>
        <v>5.9091905295498241E-5</v>
      </c>
      <c r="L139" s="13">
        <f t="shared" si="17"/>
        <v>3.5490173991723974E-6</v>
      </c>
    </row>
    <row r="140" spans="1:12" x14ac:dyDescent="0.25">
      <c r="A140" s="1">
        <v>43619</v>
      </c>
      <c r="B140" s="3">
        <v>2.73</v>
      </c>
      <c r="C140" s="3">
        <v>1.06</v>
      </c>
      <c r="E140" s="5">
        <f t="shared" si="12"/>
        <v>-3.6496350364964344E-3</v>
      </c>
      <c r="F140" s="5">
        <f t="shared" si="13"/>
        <v>-9.3457943925233725E-3</v>
      </c>
      <c r="H140" s="5">
        <f t="shared" si="14"/>
        <v>-3.3154502678885795E-3</v>
      </c>
      <c r="I140" s="5">
        <f t="shared" si="15"/>
        <v>-1.1229677987433736E-2</v>
      </c>
      <c r="K140" s="13">
        <f t="shared" si="16"/>
        <v>1.0992210478842454E-5</v>
      </c>
      <c r="L140" s="13">
        <f t="shared" si="17"/>
        <v>1.2610566770145381E-4</v>
      </c>
    </row>
    <row r="141" spans="1:12" x14ac:dyDescent="0.25">
      <c r="A141" s="1">
        <v>43623</v>
      </c>
      <c r="B141" s="3">
        <v>2.77</v>
      </c>
      <c r="C141" s="3">
        <v>1.07</v>
      </c>
      <c r="E141" s="5">
        <f t="shared" si="12"/>
        <v>1.4652014652014666E-2</v>
      </c>
      <c r="F141" s="5">
        <f t="shared" si="13"/>
        <v>9.4339622641509517E-3</v>
      </c>
      <c r="H141" s="5">
        <f t="shared" si="14"/>
        <v>1.498619942062252E-2</v>
      </c>
      <c r="I141" s="5">
        <f t="shared" si="15"/>
        <v>7.5500786692405874E-3</v>
      </c>
      <c r="K141" s="13">
        <f t="shared" si="16"/>
        <v>2.2458617307466675E-4</v>
      </c>
      <c r="L141" s="13">
        <f t="shared" si="17"/>
        <v>5.7003687911721716E-5</v>
      </c>
    </row>
    <row r="142" spans="1:12" x14ac:dyDescent="0.25">
      <c r="A142" s="1">
        <v>43626</v>
      </c>
      <c r="B142" s="3">
        <v>2.89</v>
      </c>
      <c r="C142" s="3">
        <v>1.0900000000000001</v>
      </c>
      <c r="E142" s="5">
        <f t="shared" si="12"/>
        <v>4.3321299638989209E-2</v>
      </c>
      <c r="F142" s="5">
        <f t="shared" si="13"/>
        <v>1.8691588785046745E-2</v>
      </c>
      <c r="H142" s="5">
        <f t="shared" si="14"/>
        <v>4.3655484407597062E-2</v>
      </c>
      <c r="I142" s="5">
        <f t="shared" si="15"/>
        <v>1.6807705190136382E-2</v>
      </c>
      <c r="K142" s="13">
        <f t="shared" si="16"/>
        <v>1.9058013188619502E-3</v>
      </c>
      <c r="L142" s="13">
        <f t="shared" si="17"/>
        <v>2.8249895375853743E-4</v>
      </c>
    </row>
    <row r="143" spans="1:12" x14ac:dyDescent="0.25">
      <c r="A143" s="1">
        <v>43627</v>
      </c>
      <c r="B143" s="3">
        <v>2.86</v>
      </c>
      <c r="C143" s="3">
        <v>1.08</v>
      </c>
      <c r="E143" s="5">
        <f t="shared" si="12"/>
        <v>-1.0380622837370328E-2</v>
      </c>
      <c r="F143" s="5">
        <f t="shared" si="13"/>
        <v>-9.174311926605512E-3</v>
      </c>
      <c r="H143" s="5">
        <f t="shared" si="14"/>
        <v>-1.0046438068762474E-2</v>
      </c>
      <c r="I143" s="5">
        <f t="shared" si="15"/>
        <v>-1.1058195521515875E-2</v>
      </c>
      <c r="K143" s="13">
        <f t="shared" si="16"/>
        <v>1.0093091786947988E-4</v>
      </c>
      <c r="L143" s="13">
        <f t="shared" si="17"/>
        <v>1.2228368819207377E-4</v>
      </c>
    </row>
    <row r="144" spans="1:12" x14ac:dyDescent="0.25">
      <c r="A144" s="1">
        <v>43628</v>
      </c>
      <c r="B144" s="3">
        <v>2.86</v>
      </c>
      <c r="C144" s="3">
        <v>1.07</v>
      </c>
      <c r="E144" s="5">
        <f t="shared" si="12"/>
        <v>0</v>
      </c>
      <c r="F144" s="5">
        <f t="shared" si="13"/>
        <v>-9.2592592592592674E-3</v>
      </c>
      <c r="H144" s="5">
        <f t="shared" si="14"/>
        <v>3.3418476860785473E-4</v>
      </c>
      <c r="I144" s="5">
        <f t="shared" si="15"/>
        <v>-1.1143142854169633E-2</v>
      </c>
      <c r="K144" s="13">
        <f t="shared" si="16"/>
        <v>1.1167945956948541E-7</v>
      </c>
      <c r="L144" s="13">
        <f t="shared" si="17"/>
        <v>1.2416963266843173E-4</v>
      </c>
    </row>
    <row r="145" spans="1:12" x14ac:dyDescent="0.25">
      <c r="A145" s="1">
        <v>43629</v>
      </c>
      <c r="B145" s="3">
        <v>2.74</v>
      </c>
      <c r="C145" s="3">
        <v>1.06</v>
      </c>
      <c r="E145" s="5">
        <f t="shared" si="12"/>
        <v>-4.1958041958041842E-2</v>
      </c>
      <c r="F145" s="5">
        <f t="shared" si="13"/>
        <v>-9.3457943925233725E-3</v>
      </c>
      <c r="H145" s="5">
        <f t="shared" si="14"/>
        <v>-4.162385718943399E-2</v>
      </c>
      <c r="I145" s="5">
        <f t="shared" si="15"/>
        <v>-1.1229677987433736E-2</v>
      </c>
      <c r="K145" s="13">
        <f t="shared" si="16"/>
        <v>1.7325454873263956E-3</v>
      </c>
      <c r="L145" s="13">
        <f t="shared" si="17"/>
        <v>1.2610566770145381E-4</v>
      </c>
    </row>
    <row r="146" spans="1:12" x14ac:dyDescent="0.25">
      <c r="A146" s="1">
        <v>43630</v>
      </c>
      <c r="B146" s="3">
        <v>2.69</v>
      </c>
      <c r="C146" s="3">
        <v>1.08</v>
      </c>
      <c r="E146" s="5">
        <f t="shared" si="12"/>
        <v>-1.8248175182481848E-2</v>
      </c>
      <c r="F146" s="5">
        <f t="shared" si="13"/>
        <v>1.8867924528301903E-2</v>
      </c>
      <c r="H146" s="5">
        <f t="shared" si="14"/>
        <v>-1.7913990413873992E-2</v>
      </c>
      <c r="I146" s="5">
        <f t="shared" si="15"/>
        <v>1.698404093339154E-2</v>
      </c>
      <c r="K146" s="13">
        <f t="shared" si="16"/>
        <v>3.2091105254836925E-4</v>
      </c>
      <c r="L146" s="13">
        <f t="shared" si="17"/>
        <v>2.884576464271194E-4</v>
      </c>
    </row>
    <row r="147" spans="1:12" x14ac:dyDescent="0.25">
      <c r="A147" s="1">
        <v>43633</v>
      </c>
      <c r="B147" s="3">
        <v>2.75</v>
      </c>
      <c r="C147" s="3">
        <v>1.0900000000000001</v>
      </c>
      <c r="E147" s="5">
        <f t="shared" si="12"/>
        <v>2.2304832713754667E-2</v>
      </c>
      <c r="F147" s="5">
        <f t="shared" si="13"/>
        <v>9.2592592592592674E-3</v>
      </c>
      <c r="H147" s="5">
        <f t="shared" si="14"/>
        <v>2.2639017482362522E-2</v>
      </c>
      <c r="I147" s="5">
        <f t="shared" si="15"/>
        <v>7.3753756643489031E-3</v>
      </c>
      <c r="K147" s="13">
        <f t="shared" si="16"/>
        <v>5.1252511256671593E-4</v>
      </c>
      <c r="L147" s="13">
        <f t="shared" si="17"/>
        <v>5.4396166190270027E-5</v>
      </c>
    </row>
    <row r="148" spans="1:12" x14ac:dyDescent="0.25">
      <c r="A148" s="1">
        <v>43634</v>
      </c>
      <c r="B148" s="3">
        <v>2.8</v>
      </c>
      <c r="C148" s="3">
        <v>1.1200000000000001</v>
      </c>
      <c r="E148" s="5">
        <f t="shared" si="12"/>
        <v>1.8181818181818118E-2</v>
      </c>
      <c r="F148" s="5">
        <f t="shared" si="13"/>
        <v>2.7522935779816536E-2</v>
      </c>
      <c r="H148" s="5">
        <f t="shared" si="14"/>
        <v>1.8516002950425974E-2</v>
      </c>
      <c r="I148" s="5">
        <f t="shared" si="15"/>
        <v>2.5639052184906173E-2</v>
      </c>
      <c r="K148" s="13">
        <f t="shared" si="16"/>
        <v>3.4284236526018337E-4</v>
      </c>
      <c r="L148" s="13">
        <f t="shared" si="17"/>
        <v>6.5736099694034197E-4</v>
      </c>
    </row>
    <row r="149" spans="1:12" x14ac:dyDescent="0.25">
      <c r="A149" s="1">
        <v>43635</v>
      </c>
      <c r="B149" s="3">
        <v>2.79</v>
      </c>
      <c r="C149" s="3">
        <v>1.1299999999999999</v>
      </c>
      <c r="E149" s="5">
        <f t="shared" si="12"/>
        <v>-3.5714285714284954E-3</v>
      </c>
      <c r="F149" s="5">
        <f t="shared" si="13"/>
        <v>8.9285714285712373E-3</v>
      </c>
      <c r="H149" s="5">
        <f t="shared" si="14"/>
        <v>-3.2372438028206406E-3</v>
      </c>
      <c r="I149" s="5">
        <f t="shared" si="15"/>
        <v>7.044687833660873E-3</v>
      </c>
      <c r="K149" s="13">
        <f t="shared" si="16"/>
        <v>1.0479747438900643E-5</v>
      </c>
      <c r="L149" s="13">
        <f t="shared" si="17"/>
        <v>4.9627626673729522E-5</v>
      </c>
    </row>
    <row r="150" spans="1:12" x14ac:dyDescent="0.25">
      <c r="A150" s="1">
        <v>43636</v>
      </c>
      <c r="B150" s="3">
        <v>2.77</v>
      </c>
      <c r="C150" s="3">
        <v>1.1100000000000001</v>
      </c>
      <c r="E150" s="5">
        <f t="shared" si="12"/>
        <v>-7.1684587813620132E-3</v>
      </c>
      <c r="F150" s="5">
        <f t="shared" si="13"/>
        <v>-1.7699115044247607E-2</v>
      </c>
      <c r="H150" s="5">
        <f t="shared" si="14"/>
        <v>-6.8342740127541584E-3</v>
      </c>
      <c r="I150" s="5">
        <f t="shared" si="15"/>
        <v>-1.958299863915797E-2</v>
      </c>
      <c r="K150" s="13">
        <f t="shared" si="16"/>
        <v>4.6707301281406824E-5</v>
      </c>
      <c r="L150" s="13">
        <f t="shared" si="17"/>
        <v>3.8349383570126291E-4</v>
      </c>
    </row>
    <row r="151" spans="1:12" x14ac:dyDescent="0.25">
      <c r="A151" s="1">
        <v>43637</v>
      </c>
      <c r="B151" s="3">
        <v>2.73</v>
      </c>
      <c r="C151" s="3">
        <v>1.1200000000000001</v>
      </c>
      <c r="E151" s="5">
        <f t="shared" si="12"/>
        <v>-1.4440433212996403E-2</v>
      </c>
      <c r="F151" s="5">
        <f t="shared" si="13"/>
        <v>9.0090090090090159E-3</v>
      </c>
      <c r="H151" s="5">
        <f t="shared" si="14"/>
        <v>-1.4106248444388549E-2</v>
      </c>
      <c r="I151" s="5">
        <f t="shared" si="15"/>
        <v>7.1251254140986516E-3</v>
      </c>
      <c r="K151" s="13">
        <f t="shared" si="16"/>
        <v>1.9898624517481435E-4</v>
      </c>
      <c r="L151" s="13">
        <f t="shared" si="17"/>
        <v>5.0767412166634478E-5</v>
      </c>
    </row>
    <row r="152" spans="1:12" x14ac:dyDescent="0.25">
      <c r="A152" s="1">
        <v>43640</v>
      </c>
      <c r="B152" s="3">
        <v>2.78</v>
      </c>
      <c r="C152" s="3">
        <v>1.1399999999999999</v>
      </c>
      <c r="E152" s="5">
        <f t="shared" si="12"/>
        <v>1.831501831501825E-2</v>
      </c>
      <c r="F152" s="5">
        <f t="shared" si="13"/>
        <v>1.7857142857142672E-2</v>
      </c>
      <c r="H152" s="5">
        <f t="shared" si="14"/>
        <v>1.8649203083626106E-2</v>
      </c>
      <c r="I152" s="5">
        <f t="shared" si="15"/>
        <v>1.5973259262232309E-2</v>
      </c>
      <c r="K152" s="13">
        <f t="shared" si="16"/>
        <v>3.4779277565432943E-4</v>
      </c>
      <c r="L152" s="13">
        <f t="shared" si="17"/>
        <v>2.5514501145849027E-4</v>
      </c>
    </row>
    <row r="153" spans="1:12" x14ac:dyDescent="0.25">
      <c r="A153" s="1">
        <v>43641</v>
      </c>
      <c r="B153" s="3">
        <v>3.33</v>
      </c>
      <c r="C153" s="3">
        <v>1.1299999999999999</v>
      </c>
      <c r="E153" s="5">
        <f t="shared" si="12"/>
        <v>0.19784172661870514</v>
      </c>
      <c r="F153" s="5">
        <f t="shared" si="13"/>
        <v>-8.7719298245614117E-3</v>
      </c>
      <c r="H153" s="5">
        <f t="shared" si="14"/>
        <v>0.198175911387313</v>
      </c>
      <c r="I153" s="5">
        <f t="shared" si="15"/>
        <v>-1.0655813419471777E-2</v>
      </c>
      <c r="K153" s="13">
        <f t="shared" si="16"/>
        <v>3.9273691854192133E-2</v>
      </c>
      <c r="L153" s="13">
        <f t="shared" si="17"/>
        <v>1.1354635963059481E-4</v>
      </c>
    </row>
    <row r="154" spans="1:12" x14ac:dyDescent="0.25">
      <c r="A154" s="1">
        <v>43642</v>
      </c>
      <c r="B154" s="3">
        <v>3.41</v>
      </c>
      <c r="C154" s="3">
        <v>1.1200000000000001</v>
      </c>
      <c r="E154" s="5">
        <f t="shared" si="12"/>
        <v>2.4024024024024045E-2</v>
      </c>
      <c r="F154" s="5">
        <f t="shared" si="13"/>
        <v>-8.8495575221237063E-3</v>
      </c>
      <c r="H154" s="5">
        <f t="shared" si="14"/>
        <v>2.43582087926319E-2</v>
      </c>
      <c r="I154" s="5">
        <f t="shared" si="15"/>
        <v>-1.073344111703407E-2</v>
      </c>
      <c r="K154" s="13">
        <f t="shared" si="16"/>
        <v>5.9332233558545002E-4</v>
      </c>
      <c r="L154" s="13">
        <f t="shared" si="17"/>
        <v>1.1520675821283757E-4</v>
      </c>
    </row>
    <row r="155" spans="1:12" x14ac:dyDescent="0.25">
      <c r="A155" s="1">
        <v>43643</v>
      </c>
      <c r="B155" s="3">
        <v>3.2</v>
      </c>
      <c r="C155" s="3">
        <v>1.1399999999999999</v>
      </c>
      <c r="E155" s="5">
        <f t="shared" si="12"/>
        <v>-6.1583577712609958E-2</v>
      </c>
      <c r="F155" s="5">
        <f t="shared" si="13"/>
        <v>1.7857142857142672E-2</v>
      </c>
      <c r="H155" s="5">
        <f t="shared" si="14"/>
        <v>-6.1249392944002105E-2</v>
      </c>
      <c r="I155" s="5">
        <f t="shared" si="15"/>
        <v>1.5973259262232309E-2</v>
      </c>
      <c r="K155" s="13">
        <f t="shared" si="16"/>
        <v>3.7514881360087749E-3</v>
      </c>
      <c r="L155" s="13">
        <f t="shared" si="17"/>
        <v>2.5514501145849027E-4</v>
      </c>
    </row>
    <row r="156" spans="1:12" x14ac:dyDescent="0.25">
      <c r="A156" s="1">
        <v>43644</v>
      </c>
      <c r="B156" s="3">
        <v>3.18</v>
      </c>
      <c r="C156" s="3">
        <v>1.1399999999999999</v>
      </c>
      <c r="E156" s="5">
        <f t="shared" si="12"/>
        <v>-6.2500000000000056E-3</v>
      </c>
      <c r="F156" s="5">
        <f t="shared" si="13"/>
        <v>0</v>
      </c>
      <c r="H156" s="5">
        <f t="shared" si="14"/>
        <v>-5.9158152313921507E-3</v>
      </c>
      <c r="I156" s="5">
        <f t="shared" si="15"/>
        <v>-1.8838835949103643E-3</v>
      </c>
      <c r="K156" s="13">
        <f t="shared" si="16"/>
        <v>3.4996869851971365E-5</v>
      </c>
      <c r="L156" s="13">
        <f t="shared" si="17"/>
        <v>3.5490173991723974E-6</v>
      </c>
    </row>
    <row r="157" spans="1:12" x14ac:dyDescent="0.25">
      <c r="A157" s="1">
        <v>43647</v>
      </c>
      <c r="B157" s="3">
        <v>3.18</v>
      </c>
      <c r="C157" s="3">
        <v>1.17</v>
      </c>
      <c r="E157" s="5">
        <f t="shared" si="12"/>
        <v>0</v>
      </c>
      <c r="F157" s="5">
        <f t="shared" si="13"/>
        <v>2.6315789473684237E-2</v>
      </c>
      <c r="H157" s="5">
        <f t="shared" si="14"/>
        <v>3.3418476860785473E-4</v>
      </c>
      <c r="I157" s="5">
        <f t="shared" si="15"/>
        <v>2.4431905878773873E-2</v>
      </c>
      <c r="K157" s="13">
        <f t="shared" si="16"/>
        <v>1.1167945956948541E-7</v>
      </c>
      <c r="L157" s="13">
        <f t="shared" si="17"/>
        <v>5.9691802486926539E-4</v>
      </c>
    </row>
    <row r="158" spans="1:12" x14ac:dyDescent="0.25">
      <c r="A158" s="1">
        <v>43648</v>
      </c>
      <c r="B158" s="3">
        <v>3.19</v>
      </c>
      <c r="C158" s="3">
        <v>1.2</v>
      </c>
      <c r="E158" s="5">
        <f t="shared" si="12"/>
        <v>3.1446540880502474E-3</v>
      </c>
      <c r="F158" s="5">
        <f t="shared" si="13"/>
        <v>2.5641025641025664E-2</v>
      </c>
      <c r="H158" s="5">
        <f t="shared" si="14"/>
        <v>3.4788388566581022E-3</v>
      </c>
      <c r="I158" s="5">
        <f t="shared" si="15"/>
        <v>2.3757142046115301E-2</v>
      </c>
      <c r="K158" s="13">
        <f t="shared" si="16"/>
        <v>1.2102319790594252E-5</v>
      </c>
      <c r="L158" s="13">
        <f t="shared" si="17"/>
        <v>5.6440179819929948E-4</v>
      </c>
    </row>
    <row r="159" spans="1:12" x14ac:dyDescent="0.25">
      <c r="A159" s="1">
        <v>43649</v>
      </c>
      <c r="B159" s="3">
        <v>3.11</v>
      </c>
      <c r="C159" s="3">
        <v>1.18</v>
      </c>
      <c r="E159" s="5">
        <f t="shared" si="12"/>
        <v>-2.5078369905956136E-2</v>
      </c>
      <c r="F159" s="5">
        <f t="shared" si="13"/>
        <v>-1.6666666666666684E-2</v>
      </c>
      <c r="H159" s="5">
        <f t="shared" si="14"/>
        <v>-2.474418513734828E-2</v>
      </c>
      <c r="I159" s="5">
        <f t="shared" si="15"/>
        <v>-1.8550550261577047E-2</v>
      </c>
      <c r="K159" s="13">
        <f t="shared" si="16"/>
        <v>6.1227469811136754E-4</v>
      </c>
      <c r="L159" s="13">
        <f t="shared" si="17"/>
        <v>3.4412291500729626E-4</v>
      </c>
    </row>
    <row r="160" spans="1:12" x14ac:dyDescent="0.25">
      <c r="A160" s="1">
        <v>43650</v>
      </c>
      <c r="B160" s="3">
        <v>3.14</v>
      </c>
      <c r="C160" s="3">
        <v>1.17</v>
      </c>
      <c r="E160" s="5">
        <f t="shared" si="12"/>
        <v>9.6463022508039391E-3</v>
      </c>
      <c r="F160" s="5">
        <f t="shared" si="13"/>
        <v>-8.4745762711864493E-3</v>
      </c>
      <c r="H160" s="5">
        <f t="shared" si="14"/>
        <v>9.980487019411793E-3</v>
      </c>
      <c r="I160" s="5">
        <f t="shared" si="15"/>
        <v>-1.0358459866096813E-2</v>
      </c>
      <c r="K160" s="13">
        <f t="shared" si="16"/>
        <v>9.9610121144647296E-5</v>
      </c>
      <c r="L160" s="13">
        <f t="shared" si="17"/>
        <v>1.0729769079753839E-4</v>
      </c>
    </row>
    <row r="161" spans="1:12" x14ac:dyDescent="0.25">
      <c r="A161" s="1">
        <v>43651</v>
      </c>
      <c r="B161" s="3">
        <v>3.11</v>
      </c>
      <c r="C161" s="3">
        <v>1.1599999999999999</v>
      </c>
      <c r="E161" s="5">
        <f t="shared" si="12"/>
        <v>-9.5541401273886144E-3</v>
      </c>
      <c r="F161" s="5">
        <f t="shared" si="13"/>
        <v>-8.5470085470085548E-3</v>
      </c>
      <c r="H161" s="5">
        <f t="shared" si="14"/>
        <v>-9.2199553587807605E-3</v>
      </c>
      <c r="I161" s="5">
        <f t="shared" si="15"/>
        <v>-1.0430892141918918E-2</v>
      </c>
      <c r="K161" s="13">
        <f t="shared" si="16"/>
        <v>8.5007576817910067E-5</v>
      </c>
      <c r="L161" s="13">
        <f t="shared" si="17"/>
        <v>1.0880351087634583E-4</v>
      </c>
    </row>
    <row r="162" spans="1:12" x14ac:dyDescent="0.25">
      <c r="A162" s="1">
        <v>43654</v>
      </c>
      <c r="B162" s="3">
        <v>3.05</v>
      </c>
      <c r="C162" s="3">
        <v>1.19</v>
      </c>
      <c r="E162" s="5">
        <f t="shared" si="12"/>
        <v>-1.9292604501607736E-2</v>
      </c>
      <c r="F162" s="5">
        <f t="shared" si="13"/>
        <v>2.5862068965517265E-2</v>
      </c>
      <c r="H162" s="5">
        <f t="shared" si="14"/>
        <v>-1.895841973299988E-2</v>
      </c>
      <c r="I162" s="5">
        <f t="shared" si="15"/>
        <v>2.3978185370606902E-2</v>
      </c>
      <c r="K162" s="13">
        <f t="shared" si="16"/>
        <v>3.5942167877259923E-4</v>
      </c>
      <c r="L162" s="13">
        <f t="shared" si="17"/>
        <v>5.7495337366718683E-4</v>
      </c>
    </row>
    <row r="163" spans="1:12" x14ac:dyDescent="0.25">
      <c r="A163" s="1">
        <v>43655</v>
      </c>
      <c r="B163" s="3">
        <v>3.05</v>
      </c>
      <c r="C163" s="3">
        <v>1.1599999999999999</v>
      </c>
      <c r="E163" s="5">
        <f t="shared" si="12"/>
        <v>0</v>
      </c>
      <c r="F163" s="5">
        <f t="shared" si="13"/>
        <v>-2.521008403361347E-2</v>
      </c>
      <c r="H163" s="5">
        <f t="shared" si="14"/>
        <v>3.3418476860785473E-4</v>
      </c>
      <c r="I163" s="5">
        <f t="shared" si="15"/>
        <v>-2.7093967628523834E-2</v>
      </c>
      <c r="K163" s="13">
        <f t="shared" si="16"/>
        <v>1.1167945956948541E-7</v>
      </c>
      <c r="L163" s="13">
        <f t="shared" si="17"/>
        <v>7.3408308185549738E-4</v>
      </c>
    </row>
    <row r="164" spans="1:12" x14ac:dyDescent="0.25">
      <c r="A164" s="1">
        <v>43656</v>
      </c>
      <c r="B164" s="3">
        <v>3.1</v>
      </c>
      <c r="C164" s="3">
        <v>1.17</v>
      </c>
      <c r="E164" s="5">
        <f t="shared" si="12"/>
        <v>1.6393442622950907E-2</v>
      </c>
      <c r="F164" s="5">
        <f t="shared" si="13"/>
        <v>8.6206896551724223E-3</v>
      </c>
      <c r="H164" s="5">
        <f t="shared" si="14"/>
        <v>1.6727627391558763E-2</v>
      </c>
      <c r="I164" s="5">
        <f t="shared" si="15"/>
        <v>6.7368060602620581E-3</v>
      </c>
      <c r="K164" s="13">
        <f t="shared" si="16"/>
        <v>2.79813518150827E-4</v>
      </c>
      <c r="L164" s="13">
        <f t="shared" si="17"/>
        <v>4.538455589358359E-5</v>
      </c>
    </row>
    <row r="165" spans="1:12" x14ac:dyDescent="0.25">
      <c r="A165" s="1">
        <v>43657</v>
      </c>
      <c r="B165" s="3">
        <v>3.07</v>
      </c>
      <c r="C165" s="3">
        <v>1.2</v>
      </c>
      <c r="E165" s="5">
        <f t="shared" si="12"/>
        <v>-9.6774193548387899E-3</v>
      </c>
      <c r="F165" s="5">
        <f t="shared" si="13"/>
        <v>2.5641025641025664E-2</v>
      </c>
      <c r="H165" s="5">
        <f t="shared" si="14"/>
        <v>-9.3432345862309359E-3</v>
      </c>
      <c r="I165" s="5">
        <f t="shared" si="15"/>
        <v>2.3757142046115301E-2</v>
      </c>
      <c r="K165" s="13">
        <f t="shared" si="16"/>
        <v>8.7296032533341973E-5</v>
      </c>
      <c r="L165" s="13">
        <f t="shared" si="17"/>
        <v>5.6440179819929948E-4</v>
      </c>
    </row>
    <row r="166" spans="1:12" x14ac:dyDescent="0.25">
      <c r="A166" s="1">
        <v>43658</v>
      </c>
      <c r="B166" s="3">
        <v>3</v>
      </c>
      <c r="C166" s="3">
        <v>1.19</v>
      </c>
      <c r="E166" s="5">
        <f t="shared" si="12"/>
        <v>-2.2801302931596039E-2</v>
      </c>
      <c r="F166" s="5">
        <f t="shared" si="13"/>
        <v>-8.3333333333333419E-3</v>
      </c>
      <c r="H166" s="5">
        <f t="shared" si="14"/>
        <v>-2.2467118162988183E-2</v>
      </c>
      <c r="I166" s="5">
        <f t="shared" si="15"/>
        <v>-1.0217216928243705E-2</v>
      </c>
      <c r="K166" s="13">
        <f t="shared" si="16"/>
        <v>5.0477139854967351E-4</v>
      </c>
      <c r="L166" s="13">
        <f t="shared" si="17"/>
        <v>1.0439152175878973E-4</v>
      </c>
    </row>
    <row r="167" spans="1:12" x14ac:dyDescent="0.25">
      <c r="A167" s="1">
        <v>43662</v>
      </c>
      <c r="B167" s="3">
        <v>3.03</v>
      </c>
      <c r="C167" s="3">
        <v>1.23</v>
      </c>
      <c r="E167" s="5">
        <f t="shared" si="12"/>
        <v>9.9999999999999343E-3</v>
      </c>
      <c r="F167" s="5">
        <f t="shared" si="13"/>
        <v>3.3613445378151294E-2</v>
      </c>
      <c r="H167" s="5">
        <f t="shared" si="14"/>
        <v>1.0334184768607788E-2</v>
      </c>
      <c r="I167" s="5">
        <f t="shared" si="15"/>
        <v>3.1729561783240927E-2</v>
      </c>
      <c r="K167" s="13">
        <f t="shared" si="16"/>
        <v>1.0679537483172521E-4</v>
      </c>
      <c r="L167" s="13">
        <f t="shared" si="17"/>
        <v>1.0067650909565031E-3</v>
      </c>
    </row>
    <row r="168" spans="1:12" x14ac:dyDescent="0.25">
      <c r="A168" s="1">
        <v>43663</v>
      </c>
      <c r="B168" s="3">
        <v>3.08</v>
      </c>
      <c r="C168" s="3">
        <v>1.2</v>
      </c>
      <c r="E168" s="5">
        <f t="shared" si="12"/>
        <v>1.650165016501659E-2</v>
      </c>
      <c r="F168" s="5">
        <f t="shared" si="13"/>
        <v>-2.4390243902439046E-2</v>
      </c>
      <c r="H168" s="5">
        <f t="shared" si="14"/>
        <v>1.6835834933624446E-2</v>
      </c>
      <c r="I168" s="5">
        <f t="shared" si="15"/>
        <v>-2.6274127497349409E-2</v>
      </c>
      <c r="K168" s="13">
        <f t="shared" si="16"/>
        <v>2.8344533791224924E-4</v>
      </c>
      <c r="L168" s="13">
        <f t="shared" si="17"/>
        <v>6.9032977574697235E-4</v>
      </c>
    </row>
    <row r="169" spans="1:12" x14ac:dyDescent="0.25">
      <c r="A169" s="1">
        <v>43664</v>
      </c>
      <c r="B169" s="3">
        <v>3.1</v>
      </c>
      <c r="C169" s="3">
        <v>1.19</v>
      </c>
      <c r="E169" s="5">
        <f t="shared" si="12"/>
        <v>6.4935064935064991E-3</v>
      </c>
      <c r="F169" s="5">
        <f t="shared" si="13"/>
        <v>-8.3333333333333419E-3</v>
      </c>
      <c r="H169" s="5">
        <f t="shared" si="14"/>
        <v>6.827691262114354E-3</v>
      </c>
      <c r="I169" s="5">
        <f t="shared" si="15"/>
        <v>-1.0217216928243705E-2</v>
      </c>
      <c r="K169" s="13">
        <f t="shared" si="16"/>
        <v>4.6617367970752702E-5</v>
      </c>
      <c r="L169" s="13">
        <f t="shared" si="17"/>
        <v>1.0439152175878973E-4</v>
      </c>
    </row>
    <row r="170" spans="1:12" x14ac:dyDescent="0.25">
      <c r="A170" s="1">
        <v>43665</v>
      </c>
      <c r="B170" s="3">
        <v>3.1</v>
      </c>
      <c r="C170" s="3">
        <v>1.19</v>
      </c>
      <c r="E170" s="5">
        <f t="shared" si="12"/>
        <v>0</v>
      </c>
      <c r="F170" s="5">
        <f t="shared" si="13"/>
        <v>0</v>
      </c>
      <c r="H170" s="5">
        <f t="shared" si="14"/>
        <v>3.3418476860785473E-4</v>
      </c>
      <c r="I170" s="5">
        <f t="shared" si="15"/>
        <v>-1.8838835949103643E-3</v>
      </c>
      <c r="K170" s="13">
        <f t="shared" si="16"/>
        <v>1.1167945956948541E-7</v>
      </c>
      <c r="L170" s="13">
        <f t="shared" si="17"/>
        <v>3.5490173991723974E-6</v>
      </c>
    </row>
    <row r="171" spans="1:12" x14ac:dyDescent="0.25">
      <c r="A171" s="1">
        <v>43668</v>
      </c>
      <c r="B171" s="3">
        <v>3.16</v>
      </c>
      <c r="C171" s="3">
        <v>1.17</v>
      </c>
      <c r="E171" s="5">
        <f t="shared" si="12"/>
        <v>1.9354838709677438E-2</v>
      </c>
      <c r="F171" s="5">
        <f t="shared" si="13"/>
        <v>-1.6806722689075647E-2</v>
      </c>
      <c r="H171" s="5">
        <f t="shared" si="14"/>
        <v>1.9689023478285293E-2</v>
      </c>
      <c r="I171" s="5">
        <f t="shared" si="15"/>
        <v>-1.869060628398601E-2</v>
      </c>
      <c r="K171" s="13">
        <f t="shared" si="16"/>
        <v>3.8765764552846951E-4</v>
      </c>
      <c r="L171" s="13">
        <f t="shared" si="17"/>
        <v>3.4933876326297733E-4</v>
      </c>
    </row>
    <row r="172" spans="1:12" x14ac:dyDescent="0.25">
      <c r="A172" s="1">
        <v>43669</v>
      </c>
      <c r="B172" s="3">
        <v>3.24</v>
      </c>
      <c r="C172" s="3">
        <v>1.18</v>
      </c>
      <c r="E172" s="5">
        <f t="shared" si="12"/>
        <v>2.5316455696202552E-2</v>
      </c>
      <c r="F172" s="5">
        <f t="shared" si="13"/>
        <v>8.5470085470085548E-3</v>
      </c>
      <c r="H172" s="5">
        <f t="shared" si="14"/>
        <v>2.5650640464810408E-2</v>
      </c>
      <c r="I172" s="5">
        <f t="shared" si="15"/>
        <v>6.6631249520981905E-3</v>
      </c>
      <c r="K172" s="13">
        <f t="shared" si="16"/>
        <v>6.579553562549691E-4</v>
      </c>
      <c r="L172" s="13">
        <f t="shared" si="17"/>
        <v>4.4397234127273513E-5</v>
      </c>
    </row>
    <row r="173" spans="1:12" x14ac:dyDescent="0.25">
      <c r="A173" s="1">
        <v>43670</v>
      </c>
      <c r="B173" s="3">
        <v>3.19</v>
      </c>
      <c r="C173" s="3">
        <v>1.18</v>
      </c>
      <c r="E173" s="5">
        <f t="shared" si="12"/>
        <v>-1.5432098765432179E-2</v>
      </c>
      <c r="F173" s="5">
        <f t="shared" si="13"/>
        <v>0</v>
      </c>
      <c r="H173" s="5">
        <f t="shared" si="14"/>
        <v>-1.5097913996824325E-2</v>
      </c>
      <c r="I173" s="5">
        <f t="shared" si="15"/>
        <v>-1.8838835949103643E-3</v>
      </c>
      <c r="K173" s="13">
        <f t="shared" si="16"/>
        <v>2.2794700705550388E-4</v>
      </c>
      <c r="L173" s="13">
        <f t="shared" si="17"/>
        <v>3.5490173991723974E-6</v>
      </c>
    </row>
    <row r="174" spans="1:12" x14ac:dyDescent="0.25">
      <c r="A174" s="1">
        <v>43671</v>
      </c>
      <c r="B174" s="3">
        <v>3.14</v>
      </c>
      <c r="C174" s="3">
        <v>1.17</v>
      </c>
      <c r="E174" s="5">
        <f t="shared" si="12"/>
        <v>-1.5673981191222514E-2</v>
      </c>
      <c r="F174" s="5">
        <f t="shared" si="13"/>
        <v>-8.4745762711864493E-3</v>
      </c>
      <c r="H174" s="5">
        <f t="shared" si="14"/>
        <v>-1.533979642261466E-2</v>
      </c>
      <c r="I174" s="5">
        <f t="shared" si="15"/>
        <v>-1.0358459866096813E-2</v>
      </c>
      <c r="K174" s="13">
        <f t="shared" si="16"/>
        <v>2.3530935428726151E-4</v>
      </c>
      <c r="L174" s="13">
        <f t="shared" si="17"/>
        <v>1.0729769079753839E-4</v>
      </c>
    </row>
    <row r="175" spans="1:12" x14ac:dyDescent="0.25">
      <c r="A175" s="1">
        <v>43672</v>
      </c>
      <c r="B175" s="3">
        <v>3.16</v>
      </c>
      <c r="C175" s="3">
        <v>1.2</v>
      </c>
      <c r="E175" s="5">
        <f t="shared" si="12"/>
        <v>6.3694267515923622E-3</v>
      </c>
      <c r="F175" s="5">
        <f t="shared" si="13"/>
        <v>2.5641025641025664E-2</v>
      </c>
      <c r="H175" s="5">
        <f t="shared" si="14"/>
        <v>6.703611520200217E-3</v>
      </c>
      <c r="I175" s="5">
        <f t="shared" si="15"/>
        <v>2.3757142046115301E-2</v>
      </c>
      <c r="K175" s="13">
        <f t="shared" si="16"/>
        <v>4.4938407413761062E-5</v>
      </c>
      <c r="L175" s="13">
        <f t="shared" si="17"/>
        <v>5.6440179819929948E-4</v>
      </c>
    </row>
    <row r="176" spans="1:12" x14ac:dyDescent="0.25">
      <c r="A176" s="1">
        <v>43675</v>
      </c>
      <c r="B176" s="3">
        <v>3.17</v>
      </c>
      <c r="C176" s="3">
        <v>1.21</v>
      </c>
      <c r="E176" s="5">
        <f t="shared" si="12"/>
        <v>3.1645569620252488E-3</v>
      </c>
      <c r="F176" s="5">
        <f t="shared" si="13"/>
        <v>8.3333333333333419E-3</v>
      </c>
      <c r="H176" s="5">
        <f t="shared" si="14"/>
        <v>3.4987417306331036E-3</v>
      </c>
      <c r="I176" s="5">
        <f t="shared" si="15"/>
        <v>6.4494497384229776E-3</v>
      </c>
      <c r="K176" s="13">
        <f t="shared" si="16"/>
        <v>1.2241193697673525E-5</v>
      </c>
      <c r="L176" s="13">
        <f t="shared" si="17"/>
        <v>4.1595401928444212E-5</v>
      </c>
    </row>
    <row r="177" spans="1:12" x14ac:dyDescent="0.25">
      <c r="A177" s="1">
        <v>43676</v>
      </c>
      <c r="B177" s="3">
        <v>3.16</v>
      </c>
      <c r="C177" s="3">
        <v>1.28</v>
      </c>
      <c r="E177" s="5">
        <f t="shared" si="12"/>
        <v>-3.1545741324920462E-3</v>
      </c>
      <c r="F177" s="5">
        <f t="shared" si="13"/>
        <v>5.7851239669421538E-2</v>
      </c>
      <c r="H177" s="5">
        <f t="shared" si="14"/>
        <v>-2.8203893638841914E-3</v>
      </c>
      <c r="I177" s="5">
        <f t="shared" si="15"/>
        <v>5.5967356074511171E-2</v>
      </c>
      <c r="K177" s="13">
        <f t="shared" si="16"/>
        <v>7.9545961639110743E-6</v>
      </c>
      <c r="L177" s="13">
        <f t="shared" si="17"/>
        <v>3.1323449459711226E-3</v>
      </c>
    </row>
    <row r="178" spans="1:12" x14ac:dyDescent="0.25">
      <c r="A178" s="1">
        <v>43677</v>
      </c>
      <c r="B178" s="3">
        <v>3.14</v>
      </c>
      <c r="C178" s="3">
        <v>1.3</v>
      </c>
      <c r="E178" s="5">
        <f t="shared" si="12"/>
        <v>-6.329113924050638E-3</v>
      </c>
      <c r="F178" s="5">
        <f t="shared" si="13"/>
        <v>1.5625000000000014E-2</v>
      </c>
      <c r="H178" s="5">
        <f t="shared" si="14"/>
        <v>-5.9949291554427832E-3</v>
      </c>
      <c r="I178" s="5">
        <f t="shared" si="15"/>
        <v>1.374111640508965E-2</v>
      </c>
      <c r="K178" s="13">
        <f t="shared" si="16"/>
        <v>3.5939175578777919E-5</v>
      </c>
      <c r="L178" s="13">
        <f t="shared" si="17"/>
        <v>1.8881828005822392E-4</v>
      </c>
    </row>
    <row r="179" spans="1:12" x14ac:dyDescent="0.25">
      <c r="A179" s="1">
        <v>43678</v>
      </c>
      <c r="B179" s="3">
        <v>3.18</v>
      </c>
      <c r="C179" s="3">
        <v>1.32</v>
      </c>
      <c r="E179" s="5">
        <f t="shared" si="12"/>
        <v>1.2738853503184724E-2</v>
      </c>
      <c r="F179" s="5">
        <f t="shared" si="13"/>
        <v>1.5384615384615398E-2</v>
      </c>
      <c r="H179" s="5">
        <f t="shared" si="14"/>
        <v>1.3073038271792578E-2</v>
      </c>
      <c r="I179" s="5">
        <f t="shared" si="15"/>
        <v>1.3500731789705032E-2</v>
      </c>
      <c r="K179" s="13">
        <f t="shared" si="16"/>
        <v>1.7090432965575348E-4</v>
      </c>
      <c r="L179" s="13">
        <f t="shared" si="17"/>
        <v>1.8226975885755206E-4</v>
      </c>
    </row>
    <row r="180" spans="1:12" x14ac:dyDescent="0.25">
      <c r="A180" s="1">
        <v>43679</v>
      </c>
      <c r="B180" s="3">
        <v>3.16</v>
      </c>
      <c r="C180" s="3">
        <v>1.31</v>
      </c>
      <c r="E180" s="5">
        <f t="shared" si="12"/>
        <v>-6.2893081761006345E-3</v>
      </c>
      <c r="F180" s="5">
        <f t="shared" si="13"/>
        <v>-7.575757575757582E-3</v>
      </c>
      <c r="H180" s="5">
        <f t="shared" si="14"/>
        <v>-5.9551234074927796E-3</v>
      </c>
      <c r="I180" s="5">
        <f t="shared" si="15"/>
        <v>-9.4596411706679463E-3</v>
      </c>
      <c r="K180" s="13">
        <f t="shared" si="16"/>
        <v>3.5463494798468415E-5</v>
      </c>
      <c r="L180" s="13">
        <f t="shared" si="17"/>
        <v>8.948481107779603E-5</v>
      </c>
    </row>
    <row r="181" spans="1:12" x14ac:dyDescent="0.25">
      <c r="A181" s="1">
        <v>43682</v>
      </c>
      <c r="B181" s="3">
        <v>3.11</v>
      </c>
      <c r="C181" s="3">
        <v>1.28</v>
      </c>
      <c r="E181" s="5">
        <f t="shared" si="12"/>
        <v>-1.5822784810126667E-2</v>
      </c>
      <c r="F181" s="5">
        <f t="shared" si="13"/>
        <v>-2.2900763358778647E-2</v>
      </c>
      <c r="H181" s="5">
        <f t="shared" si="14"/>
        <v>-1.5488600041518813E-2</v>
      </c>
      <c r="I181" s="5">
        <f t="shared" si="15"/>
        <v>-2.478464695368901E-2</v>
      </c>
      <c r="K181" s="13">
        <f t="shared" si="16"/>
        <v>2.3989673124613655E-4</v>
      </c>
      <c r="L181" s="13">
        <f t="shared" si="17"/>
        <v>6.1427872461900597E-4</v>
      </c>
    </row>
    <row r="182" spans="1:12" x14ac:dyDescent="0.25">
      <c r="A182" s="1">
        <v>43683</v>
      </c>
      <c r="B182" s="3">
        <v>3.11</v>
      </c>
      <c r="C182" s="3">
        <v>1.27</v>
      </c>
      <c r="E182" s="5">
        <f t="shared" si="12"/>
        <v>0</v>
      </c>
      <c r="F182" s="5">
        <f t="shared" si="13"/>
        <v>-7.8125000000000069E-3</v>
      </c>
      <c r="H182" s="5">
        <f t="shared" si="14"/>
        <v>3.3418476860785473E-4</v>
      </c>
      <c r="I182" s="5">
        <f t="shared" si="15"/>
        <v>-9.6963835949103704E-3</v>
      </c>
      <c r="K182" s="13">
        <f t="shared" si="16"/>
        <v>1.1167945956948541E-7</v>
      </c>
      <c r="L182" s="13">
        <f t="shared" si="17"/>
        <v>9.4019854819646961E-5</v>
      </c>
    </row>
    <row r="183" spans="1:12" x14ac:dyDescent="0.25">
      <c r="A183" s="1">
        <v>43684</v>
      </c>
      <c r="B183" s="3">
        <v>3.04</v>
      </c>
      <c r="C183" s="3">
        <v>1.25</v>
      </c>
      <c r="E183" s="5">
        <f t="shared" si="12"/>
        <v>-2.2508038585208952E-2</v>
      </c>
      <c r="F183" s="5">
        <f t="shared" si="13"/>
        <v>-1.5748031496063006E-2</v>
      </c>
      <c r="H183" s="5">
        <f t="shared" si="14"/>
        <v>-2.2173853816601096E-2</v>
      </c>
      <c r="I183" s="5">
        <f t="shared" si="15"/>
        <v>-1.7631915090973369E-2</v>
      </c>
      <c r="K183" s="13">
        <f t="shared" si="16"/>
        <v>4.9167979307999498E-4</v>
      </c>
      <c r="L183" s="13">
        <f t="shared" si="17"/>
        <v>3.1088442977529444E-4</v>
      </c>
    </row>
    <row r="184" spans="1:12" x14ac:dyDescent="0.25">
      <c r="A184" s="1">
        <v>43685</v>
      </c>
      <c r="B184" s="3">
        <v>3.02</v>
      </c>
      <c r="C184" s="3">
        <v>1.26</v>
      </c>
      <c r="E184" s="5">
        <f t="shared" si="12"/>
        <v>-6.5789473684210583E-3</v>
      </c>
      <c r="F184" s="5">
        <f t="shared" si="13"/>
        <v>8.0000000000000071E-3</v>
      </c>
      <c r="H184" s="5">
        <f t="shared" si="14"/>
        <v>-6.2447625998132035E-3</v>
      </c>
      <c r="I184" s="5">
        <f t="shared" si="15"/>
        <v>6.1161164050896428E-3</v>
      </c>
      <c r="K184" s="13">
        <f t="shared" si="16"/>
        <v>3.8997059928025757E-5</v>
      </c>
      <c r="L184" s="13">
        <f t="shared" si="17"/>
        <v>3.7406879880606655E-5</v>
      </c>
    </row>
    <row r="185" spans="1:12" x14ac:dyDescent="0.25">
      <c r="A185" s="1">
        <v>43686</v>
      </c>
      <c r="B185" s="3">
        <v>3.03</v>
      </c>
      <c r="C185" s="3">
        <v>1.29</v>
      </c>
      <c r="E185" s="5">
        <f t="shared" si="12"/>
        <v>3.3112582781456247E-3</v>
      </c>
      <c r="F185" s="5">
        <f t="shared" si="13"/>
        <v>2.3809523809523829E-2</v>
      </c>
      <c r="H185" s="5">
        <f t="shared" si="14"/>
        <v>3.6454430467534795E-3</v>
      </c>
      <c r="I185" s="5">
        <f t="shared" si="15"/>
        <v>2.1925640214613466E-2</v>
      </c>
      <c r="K185" s="13">
        <f t="shared" si="16"/>
        <v>1.3289255007123291E-5</v>
      </c>
      <c r="L185" s="13">
        <f t="shared" si="17"/>
        <v>4.8073369882067522E-4</v>
      </c>
    </row>
    <row r="186" spans="1:12" x14ac:dyDescent="0.25">
      <c r="A186" s="1">
        <v>43692</v>
      </c>
      <c r="B186" s="3">
        <v>2.96</v>
      </c>
      <c r="C186" s="3">
        <v>1.27</v>
      </c>
      <c r="E186" s="5">
        <f t="shared" si="12"/>
        <v>-2.3102310231023052E-2</v>
      </c>
      <c r="F186" s="5">
        <f t="shared" si="13"/>
        <v>-1.5503875968992262E-2</v>
      </c>
      <c r="H186" s="5">
        <f t="shared" si="14"/>
        <v>-2.2768125462415197E-2</v>
      </c>
      <c r="I186" s="5">
        <f t="shared" si="15"/>
        <v>-1.7387759563902625E-2</v>
      </c>
      <c r="K186" s="13">
        <f t="shared" si="16"/>
        <v>5.1838753707227916E-4</v>
      </c>
      <c r="L186" s="13">
        <f t="shared" si="17"/>
        <v>3.0233418265208722E-4</v>
      </c>
    </row>
    <row r="187" spans="1:12" x14ac:dyDescent="0.25">
      <c r="A187" s="1">
        <v>43693</v>
      </c>
      <c r="B187" s="3">
        <v>2.91</v>
      </c>
      <c r="C187" s="3">
        <v>1.29</v>
      </c>
      <c r="E187" s="5">
        <f t="shared" si="12"/>
        <v>-1.689189189189183E-2</v>
      </c>
      <c r="F187" s="5">
        <f t="shared" si="13"/>
        <v>1.5748031496063006E-2</v>
      </c>
      <c r="H187" s="5">
        <f t="shared" si="14"/>
        <v>-1.6557707123283975E-2</v>
      </c>
      <c r="I187" s="5">
        <f t="shared" si="15"/>
        <v>1.3864147901152642E-2</v>
      </c>
      <c r="K187" s="13">
        <f t="shared" si="16"/>
        <v>2.7415766518044889E-4</v>
      </c>
      <c r="L187" s="13">
        <f t="shared" si="17"/>
        <v>1.9221459702503522E-4</v>
      </c>
    </row>
    <row r="188" spans="1:12" x14ac:dyDescent="0.25">
      <c r="A188" s="1">
        <v>43696</v>
      </c>
      <c r="B188" s="3">
        <v>2.94</v>
      </c>
      <c r="C188" s="3">
        <v>1.31</v>
      </c>
      <c r="E188" s="5">
        <f t="shared" si="12"/>
        <v>1.0309278350515396E-2</v>
      </c>
      <c r="F188" s="5">
        <f t="shared" si="13"/>
        <v>1.5503875968992262E-2</v>
      </c>
      <c r="H188" s="5">
        <f t="shared" si="14"/>
        <v>1.064346311912325E-2</v>
      </c>
      <c r="I188" s="5">
        <f t="shared" si="15"/>
        <v>1.3619992374081898E-2</v>
      </c>
      <c r="K188" s="13">
        <f t="shared" si="16"/>
        <v>1.1328330716813683E-4</v>
      </c>
      <c r="L188" s="13">
        <f t="shared" si="17"/>
        <v>1.8550419227004908E-4</v>
      </c>
    </row>
    <row r="189" spans="1:12" x14ac:dyDescent="0.25">
      <c r="A189" s="1">
        <v>43697</v>
      </c>
      <c r="B189" s="3">
        <v>2.96</v>
      </c>
      <c r="C189" s="3">
        <v>1.31</v>
      </c>
      <c r="E189" s="5">
        <f t="shared" si="12"/>
        <v>6.80272108843538E-3</v>
      </c>
      <c r="F189" s="5">
        <f t="shared" si="13"/>
        <v>0</v>
      </c>
      <c r="H189" s="5">
        <f t="shared" si="14"/>
        <v>7.1369058570432348E-3</v>
      </c>
      <c r="I189" s="5">
        <f t="shared" si="15"/>
        <v>-1.8838835949103643E-3</v>
      </c>
      <c r="K189" s="13">
        <f t="shared" si="16"/>
        <v>5.0935425212298029E-5</v>
      </c>
      <c r="L189" s="13">
        <f t="shared" si="17"/>
        <v>3.5490173991723974E-6</v>
      </c>
    </row>
    <row r="190" spans="1:12" x14ac:dyDescent="0.25">
      <c r="A190" s="1">
        <v>43698</v>
      </c>
      <c r="B190" s="3">
        <v>2.93</v>
      </c>
      <c r="C190" s="3">
        <v>1.33</v>
      </c>
      <c r="E190" s="5">
        <f t="shared" si="12"/>
        <v>-1.013513513513507E-2</v>
      </c>
      <c r="F190" s="5">
        <f t="shared" si="13"/>
        <v>1.5267175572519097E-2</v>
      </c>
      <c r="H190" s="5">
        <f t="shared" si="14"/>
        <v>-9.8009503665272158E-3</v>
      </c>
      <c r="I190" s="5">
        <f t="shared" si="15"/>
        <v>1.3383291977608732E-2</v>
      </c>
      <c r="K190" s="13">
        <f t="shared" si="16"/>
        <v>9.6058628087129962E-5</v>
      </c>
      <c r="L190" s="13">
        <f t="shared" si="17"/>
        <v>1.7911250415792625E-4</v>
      </c>
    </row>
    <row r="191" spans="1:12" x14ac:dyDescent="0.25">
      <c r="A191" s="1">
        <v>43699</v>
      </c>
      <c r="B191" s="3">
        <v>2.92</v>
      </c>
      <c r="C191" s="3">
        <v>1.32</v>
      </c>
      <c r="E191" s="5">
        <f t="shared" si="12"/>
        <v>-3.412969283276529E-3</v>
      </c>
      <c r="F191" s="5">
        <f t="shared" si="13"/>
        <v>-7.5187969924812095E-3</v>
      </c>
      <c r="H191" s="5">
        <f t="shared" si="14"/>
        <v>-3.0787845146686742E-3</v>
      </c>
      <c r="I191" s="5">
        <f t="shared" si="15"/>
        <v>-9.4026805873915729E-3</v>
      </c>
      <c r="K191" s="13">
        <f t="shared" si="16"/>
        <v>9.478914087763623E-6</v>
      </c>
      <c r="L191" s="13">
        <f t="shared" si="17"/>
        <v>8.8410402228510335E-5</v>
      </c>
    </row>
    <row r="192" spans="1:12" x14ac:dyDescent="0.25">
      <c r="A192" s="1">
        <v>43700</v>
      </c>
      <c r="B192" s="3">
        <v>2.92</v>
      </c>
      <c r="C192" s="3">
        <v>1.35</v>
      </c>
      <c r="E192" s="5">
        <f t="shared" si="12"/>
        <v>0</v>
      </c>
      <c r="F192" s="5">
        <f t="shared" si="13"/>
        <v>2.2727272727272745E-2</v>
      </c>
      <c r="H192" s="5">
        <f t="shared" si="14"/>
        <v>3.3418476860785473E-4</v>
      </c>
      <c r="I192" s="5">
        <f t="shared" si="15"/>
        <v>2.0843389132362382E-2</v>
      </c>
      <c r="K192" s="13">
        <f t="shared" si="16"/>
        <v>1.1167945956948541E-7</v>
      </c>
      <c r="L192" s="13">
        <f t="shared" si="17"/>
        <v>4.3444687052308223E-4</v>
      </c>
    </row>
    <row r="193" spans="1:12" x14ac:dyDescent="0.25">
      <c r="A193" s="1">
        <v>43703</v>
      </c>
      <c r="B193" s="3">
        <v>3.1</v>
      </c>
      <c r="C193" s="3">
        <v>1.37</v>
      </c>
      <c r="E193" s="5">
        <f t="shared" si="12"/>
        <v>6.1643835616438415E-2</v>
      </c>
      <c r="F193" s="5">
        <f t="shared" si="13"/>
        <v>1.4814814814814828E-2</v>
      </c>
      <c r="H193" s="5">
        <f t="shared" si="14"/>
        <v>6.1978020385046267E-2</v>
      </c>
      <c r="I193" s="5">
        <f t="shared" si="15"/>
        <v>1.2930931219904462E-2</v>
      </c>
      <c r="K193" s="13">
        <f t="shared" si="16"/>
        <v>3.8412750108492108E-3</v>
      </c>
      <c r="L193" s="13">
        <f t="shared" si="17"/>
        <v>1.6720898221389991E-4</v>
      </c>
    </row>
    <row r="194" spans="1:12" x14ac:dyDescent="0.25">
      <c r="A194" s="1">
        <v>43704</v>
      </c>
      <c r="B194" s="3">
        <v>3.54</v>
      </c>
      <c r="C194" s="3">
        <v>1.35</v>
      </c>
      <c r="E194" s="5">
        <f t="shared" si="12"/>
        <v>0.14193548387096772</v>
      </c>
      <c r="F194" s="5">
        <f t="shared" si="13"/>
        <v>-1.4598540145985413E-2</v>
      </c>
      <c r="H194" s="5">
        <f t="shared" si="14"/>
        <v>0.14226966863957557</v>
      </c>
      <c r="I194" s="5">
        <f t="shared" si="15"/>
        <v>-1.6482423740895778E-2</v>
      </c>
      <c r="K194" s="13">
        <f t="shared" si="16"/>
        <v>2.0240658614814635E-2</v>
      </c>
      <c r="L194" s="13">
        <f t="shared" si="17"/>
        <v>2.7167029237444476E-4</v>
      </c>
    </row>
    <row r="195" spans="1:12" x14ac:dyDescent="0.25">
      <c r="A195" s="1">
        <v>43705</v>
      </c>
      <c r="B195" s="3">
        <v>3.4</v>
      </c>
      <c r="C195" s="3">
        <v>1.34</v>
      </c>
      <c r="E195" s="5">
        <f t="shared" si="12"/>
        <v>-3.9548022598870095E-2</v>
      </c>
      <c r="F195" s="5">
        <f t="shared" si="13"/>
        <v>-7.4074074074074138E-3</v>
      </c>
      <c r="H195" s="5">
        <f t="shared" si="14"/>
        <v>-3.9213837830262242E-2</v>
      </c>
      <c r="I195" s="5">
        <f t="shared" si="15"/>
        <v>-9.291291002317778E-3</v>
      </c>
      <c r="K195" s="13">
        <f t="shared" si="16"/>
        <v>1.5377250773781061E-3</v>
      </c>
      <c r="L195" s="13">
        <f t="shared" si="17"/>
        <v>8.6328088489751297E-5</v>
      </c>
    </row>
    <row r="196" spans="1:12" x14ac:dyDescent="0.25">
      <c r="A196" s="1">
        <v>43706</v>
      </c>
      <c r="B196" s="3">
        <v>3.3</v>
      </c>
      <c r="C196" s="3">
        <v>1.32</v>
      </c>
      <c r="E196" s="5">
        <f t="shared" si="12"/>
        <v>-2.941176470588238E-2</v>
      </c>
      <c r="F196" s="5">
        <f t="shared" si="13"/>
        <v>-1.492537313432837E-2</v>
      </c>
      <c r="H196" s="5">
        <f t="shared" si="14"/>
        <v>-2.9077579937274525E-2</v>
      </c>
      <c r="I196" s="5">
        <f t="shared" si="15"/>
        <v>-1.6809256729238733E-2</v>
      </c>
      <c r="K196" s="13">
        <f t="shared" si="16"/>
        <v>8.4550565500858999E-4</v>
      </c>
      <c r="L196" s="13">
        <f t="shared" si="17"/>
        <v>2.8255111178945765E-4</v>
      </c>
    </row>
    <row r="197" spans="1:12" x14ac:dyDescent="0.25">
      <c r="A197" s="1">
        <v>43710</v>
      </c>
      <c r="B197" s="3">
        <v>3.34</v>
      </c>
      <c r="C197" s="3">
        <v>1.35</v>
      </c>
      <c r="E197" s="5">
        <f t="shared" ref="E197:E251" si="18">(B197-B196)/B196</f>
        <v>1.2121212121212133E-2</v>
      </c>
      <c r="F197" s="5">
        <f t="shared" ref="F197:F251" si="19">(C197-C196)/C196</f>
        <v>2.2727272727272745E-2</v>
      </c>
      <c r="H197" s="5">
        <f t="shared" ref="H197:I251" si="20">E197-$E$252</f>
        <v>1.2455396889819987E-2</v>
      </c>
      <c r="I197" s="5">
        <f t="shared" ref="I197:I251" si="21">F197-$F$252</f>
        <v>2.0843389132362382E-2</v>
      </c>
      <c r="K197" s="13">
        <f t="shared" ref="K197:K251" si="22">H197*H197</f>
        <v>1.5513691168293742E-4</v>
      </c>
      <c r="L197" s="13">
        <f t="shared" ref="L197:L251" si="23">I197*I197</f>
        <v>4.3444687052308223E-4</v>
      </c>
    </row>
    <row r="198" spans="1:12" x14ac:dyDescent="0.25">
      <c r="A198" s="1">
        <v>43711</v>
      </c>
      <c r="B198" s="3">
        <v>3.38</v>
      </c>
      <c r="C198" s="3">
        <v>1.35</v>
      </c>
      <c r="E198" s="5">
        <f t="shared" si="18"/>
        <v>1.1976047904191628E-2</v>
      </c>
      <c r="F198" s="5">
        <f t="shared" si="19"/>
        <v>0</v>
      </c>
      <c r="H198" s="5">
        <f t="shared" si="20"/>
        <v>1.2310232672799482E-2</v>
      </c>
      <c r="I198" s="5">
        <f t="shared" si="21"/>
        <v>-1.8838835949103643E-3</v>
      </c>
      <c r="K198" s="13">
        <f t="shared" si="22"/>
        <v>1.5154182845845987E-4</v>
      </c>
      <c r="L198" s="13">
        <f t="shared" si="23"/>
        <v>3.5490173991723974E-6</v>
      </c>
    </row>
    <row r="199" spans="1:12" x14ac:dyDescent="0.25">
      <c r="A199" s="1">
        <v>43712</v>
      </c>
      <c r="B199" s="3">
        <v>3.54</v>
      </c>
      <c r="C199" s="3">
        <v>1.38</v>
      </c>
      <c r="E199" s="5">
        <f t="shared" si="18"/>
        <v>4.7337278106508916E-2</v>
      </c>
      <c r="F199" s="5">
        <f t="shared" si="19"/>
        <v>2.2222222222222077E-2</v>
      </c>
      <c r="H199" s="5">
        <f t="shared" si="20"/>
        <v>4.7671462875116768E-2</v>
      </c>
      <c r="I199" s="5">
        <f t="shared" si="21"/>
        <v>2.0338338627311714E-2</v>
      </c>
      <c r="K199" s="13">
        <f t="shared" si="22"/>
        <v>2.2725683726536362E-3</v>
      </c>
      <c r="L199" s="13">
        <f t="shared" si="23"/>
        <v>4.1364801811919974E-4</v>
      </c>
    </row>
    <row r="200" spans="1:12" x14ac:dyDescent="0.25">
      <c r="A200" s="1">
        <v>43713</v>
      </c>
      <c r="B200" s="3">
        <v>3.51</v>
      </c>
      <c r="C200" s="3">
        <v>1.39</v>
      </c>
      <c r="E200" s="5">
        <f t="shared" si="18"/>
        <v>-8.47457627118651E-3</v>
      </c>
      <c r="F200" s="5">
        <f t="shared" si="19"/>
        <v>7.2463768115942099E-3</v>
      </c>
      <c r="H200" s="5">
        <f t="shared" si="20"/>
        <v>-8.1403915025786561E-3</v>
      </c>
      <c r="I200" s="5">
        <f t="shared" si="21"/>
        <v>5.3624932166838456E-3</v>
      </c>
      <c r="K200" s="13">
        <f t="shared" si="22"/>
        <v>6.6265973815254783E-5</v>
      </c>
      <c r="L200" s="13">
        <f t="shared" si="23"/>
        <v>2.8756333498980256E-5</v>
      </c>
    </row>
    <row r="201" spans="1:12" x14ac:dyDescent="0.25">
      <c r="A201" s="1">
        <v>43714</v>
      </c>
      <c r="B201" s="3">
        <v>3.39</v>
      </c>
      <c r="C201" s="3">
        <v>1.38</v>
      </c>
      <c r="E201" s="5">
        <f t="shared" si="18"/>
        <v>-3.4188034188034094E-2</v>
      </c>
      <c r="F201" s="5">
        <f t="shared" si="19"/>
        <v>-7.1942446043165541E-3</v>
      </c>
      <c r="H201" s="5">
        <f t="shared" si="20"/>
        <v>-3.3853849419426242E-2</v>
      </c>
      <c r="I201" s="5">
        <f t="shared" si="21"/>
        <v>-9.0781281992269175E-3</v>
      </c>
      <c r="K201" s="13">
        <f t="shared" si="22"/>
        <v>1.1460831205131865E-3</v>
      </c>
      <c r="L201" s="13">
        <f t="shared" si="23"/>
        <v>8.2412411601598951E-5</v>
      </c>
    </row>
    <row r="202" spans="1:12" x14ac:dyDescent="0.25">
      <c r="A202" s="1">
        <v>43717</v>
      </c>
      <c r="B202" s="3">
        <v>3.52</v>
      </c>
      <c r="C202" s="3">
        <v>1.43</v>
      </c>
      <c r="E202" s="5">
        <f t="shared" si="18"/>
        <v>3.8348082595870171E-2</v>
      </c>
      <c r="F202" s="5">
        <f t="shared" si="19"/>
        <v>3.623188405797105E-2</v>
      </c>
      <c r="H202" s="5">
        <f t="shared" si="20"/>
        <v>3.8682267364478023E-2</v>
      </c>
      <c r="I202" s="5">
        <f t="shared" si="21"/>
        <v>3.4348000463060684E-2</v>
      </c>
      <c r="K202" s="13">
        <f t="shared" si="22"/>
        <v>1.4963178084569616E-3</v>
      </c>
      <c r="L202" s="13">
        <f t="shared" si="23"/>
        <v>1.179785135810417E-3</v>
      </c>
    </row>
    <row r="203" spans="1:12" x14ac:dyDescent="0.25">
      <c r="A203" s="1">
        <v>43718</v>
      </c>
      <c r="B203" s="3">
        <v>3.51</v>
      </c>
      <c r="C203" s="3">
        <v>1.43</v>
      </c>
      <c r="E203" s="5">
        <f t="shared" si="18"/>
        <v>-2.8409090909091565E-3</v>
      </c>
      <c r="F203" s="5">
        <f t="shared" si="19"/>
        <v>0</v>
      </c>
      <c r="H203" s="5">
        <f t="shared" si="20"/>
        <v>-2.5067243223013016E-3</v>
      </c>
      <c r="I203" s="5">
        <f t="shared" si="21"/>
        <v>-1.8838835949103643E-3</v>
      </c>
      <c r="K203" s="13">
        <f t="shared" si="22"/>
        <v>6.2836668280169204E-6</v>
      </c>
      <c r="L203" s="13">
        <f t="shared" si="23"/>
        <v>3.5490173991723974E-6</v>
      </c>
    </row>
    <row r="204" spans="1:12" x14ac:dyDescent="0.25">
      <c r="A204" s="1">
        <v>43719</v>
      </c>
      <c r="B204" s="3">
        <v>3.5</v>
      </c>
      <c r="C204" s="3">
        <v>1.44</v>
      </c>
      <c r="E204" s="5">
        <f t="shared" si="18"/>
        <v>-2.8490028490027884E-3</v>
      </c>
      <c r="F204" s="5">
        <f t="shared" si="19"/>
        <v>6.9930069930069999E-3</v>
      </c>
      <c r="H204" s="5">
        <f t="shared" si="20"/>
        <v>-2.5148180803949336E-3</v>
      </c>
      <c r="I204" s="5">
        <f t="shared" si="21"/>
        <v>5.1091233980966357E-3</v>
      </c>
      <c r="K204" s="13">
        <f t="shared" si="22"/>
        <v>6.3243099774812585E-6</v>
      </c>
      <c r="L204" s="13">
        <f t="shared" si="23"/>
        <v>2.6103141896978512E-5</v>
      </c>
    </row>
    <row r="205" spans="1:12" x14ac:dyDescent="0.25">
      <c r="A205" s="1">
        <v>43720</v>
      </c>
      <c r="B205" s="3">
        <v>3.49</v>
      </c>
      <c r="C205" s="3">
        <v>1.4</v>
      </c>
      <c r="E205" s="5">
        <f t="shared" si="18"/>
        <v>-2.8571428571427964E-3</v>
      </c>
      <c r="F205" s="5">
        <f t="shared" si="19"/>
        <v>-2.7777777777777804E-2</v>
      </c>
      <c r="H205" s="5">
        <f t="shared" si="20"/>
        <v>-2.5229580885349416E-3</v>
      </c>
      <c r="I205" s="5">
        <f t="shared" si="21"/>
        <v>-2.9661661372688167E-2</v>
      </c>
      <c r="K205" s="13">
        <f t="shared" si="22"/>
        <v>6.3653175165038858E-6</v>
      </c>
      <c r="L205" s="13">
        <f t="shared" si="23"/>
        <v>8.7981415538802127E-4</v>
      </c>
    </row>
    <row r="206" spans="1:12" x14ac:dyDescent="0.25">
      <c r="A206" s="1">
        <v>43721</v>
      </c>
      <c r="B206" s="3">
        <v>3.5</v>
      </c>
      <c r="C206" s="3">
        <v>1.39</v>
      </c>
      <c r="E206" s="5">
        <f t="shared" si="18"/>
        <v>2.8653295128939216E-3</v>
      </c>
      <c r="F206" s="5">
        <f t="shared" si="19"/>
        <v>-7.1428571428571496E-3</v>
      </c>
      <c r="H206" s="5">
        <f t="shared" si="20"/>
        <v>3.1995142815017764E-3</v>
      </c>
      <c r="I206" s="5">
        <f t="shared" si="21"/>
        <v>-9.0267407377675139E-3</v>
      </c>
      <c r="K206" s="13">
        <f t="shared" si="22"/>
        <v>1.0236891637533829E-5</v>
      </c>
      <c r="L206" s="13">
        <f t="shared" si="23"/>
        <v>8.1482048346871594E-5</v>
      </c>
    </row>
    <row r="207" spans="1:12" x14ac:dyDescent="0.25">
      <c r="A207" s="1">
        <v>43724</v>
      </c>
      <c r="B207" s="3">
        <v>3.47</v>
      </c>
      <c r="C207" s="3">
        <v>1.37</v>
      </c>
      <c r="E207" s="5">
        <f t="shared" si="18"/>
        <v>-8.5714285714285163E-3</v>
      </c>
      <c r="F207" s="5">
        <f t="shared" si="19"/>
        <v>-1.4388489208632947E-2</v>
      </c>
      <c r="H207" s="5">
        <f t="shared" si="20"/>
        <v>-8.2372438028206624E-3</v>
      </c>
      <c r="I207" s="5">
        <f t="shared" si="21"/>
        <v>-1.6272372803543312E-2</v>
      </c>
      <c r="K207" s="13">
        <f t="shared" si="22"/>
        <v>6.7852185467107411E-5</v>
      </c>
      <c r="L207" s="13">
        <f t="shared" si="23"/>
        <v>2.6479011665749605E-4</v>
      </c>
    </row>
    <row r="208" spans="1:12" x14ac:dyDescent="0.25">
      <c r="A208" s="1">
        <v>43725</v>
      </c>
      <c r="B208" s="3">
        <v>3.43</v>
      </c>
      <c r="C208" s="3">
        <v>1.39</v>
      </c>
      <c r="E208" s="5">
        <f t="shared" si="18"/>
        <v>-1.1527377521613843E-2</v>
      </c>
      <c r="F208" s="5">
        <f t="shared" si="19"/>
        <v>1.4598540145985252E-2</v>
      </c>
      <c r="H208" s="5">
        <f t="shared" si="20"/>
        <v>-1.1193192753005989E-2</v>
      </c>
      <c r="I208" s="5">
        <f t="shared" si="21"/>
        <v>1.2714656551074888E-2</v>
      </c>
      <c r="K208" s="13">
        <f t="shared" si="22"/>
        <v>1.2528756400594578E-4</v>
      </c>
      <c r="L208" s="13">
        <f t="shared" si="23"/>
        <v>1.6166249121179156E-4</v>
      </c>
    </row>
    <row r="209" spans="1:12" x14ac:dyDescent="0.25">
      <c r="A209" s="1">
        <v>43726</v>
      </c>
      <c r="B209" s="3">
        <v>3.45</v>
      </c>
      <c r="C209" s="3">
        <v>1.41</v>
      </c>
      <c r="E209" s="5">
        <f t="shared" si="18"/>
        <v>5.8309037900874687E-3</v>
      </c>
      <c r="F209" s="5">
        <f t="shared" si="19"/>
        <v>1.4388489208633108E-2</v>
      </c>
      <c r="H209" s="5">
        <f t="shared" si="20"/>
        <v>6.1650885586953235E-3</v>
      </c>
      <c r="I209" s="5">
        <f t="shared" si="21"/>
        <v>1.2504605613722745E-2</v>
      </c>
      <c r="K209" s="13">
        <f t="shared" si="22"/>
        <v>3.8008316936555978E-5</v>
      </c>
      <c r="L209" s="13">
        <f t="shared" si="23"/>
        <v>1.5636516155474639E-4</v>
      </c>
    </row>
    <row r="210" spans="1:12" x14ac:dyDescent="0.25">
      <c r="A210" s="1">
        <v>43727</v>
      </c>
      <c r="B210" s="3">
        <v>3.54</v>
      </c>
      <c r="C210" s="3">
        <v>1.39</v>
      </c>
      <c r="E210" s="5">
        <f t="shared" si="18"/>
        <v>2.6086956521739087E-2</v>
      </c>
      <c r="F210" s="5">
        <f t="shared" si="19"/>
        <v>-1.4184397163120581E-2</v>
      </c>
      <c r="H210" s="5">
        <f t="shared" si="20"/>
        <v>2.6421141290346943E-2</v>
      </c>
      <c r="I210" s="5">
        <f t="shared" si="21"/>
        <v>-1.6068280758030944E-2</v>
      </c>
      <c r="K210" s="13">
        <f t="shared" si="22"/>
        <v>6.980767070844761E-4</v>
      </c>
      <c r="L210" s="13">
        <f t="shared" si="23"/>
        <v>2.5818964651890751E-4</v>
      </c>
    </row>
    <row r="211" spans="1:12" x14ac:dyDescent="0.25">
      <c r="A211" s="1">
        <v>43728</v>
      </c>
      <c r="B211" s="3">
        <v>3.53</v>
      </c>
      <c r="C211" s="3">
        <v>1.42</v>
      </c>
      <c r="E211" s="5">
        <f t="shared" si="18"/>
        <v>-2.8248587570622119E-3</v>
      </c>
      <c r="F211" s="5">
        <f t="shared" si="19"/>
        <v>2.1582733812949662E-2</v>
      </c>
      <c r="H211" s="5">
        <f t="shared" si="20"/>
        <v>-2.4906739884543571E-3</v>
      </c>
      <c r="I211" s="5">
        <f t="shared" si="21"/>
        <v>1.9698850218039299E-2</v>
      </c>
      <c r="K211" s="13">
        <f t="shared" si="22"/>
        <v>6.2034569167631352E-6</v>
      </c>
      <c r="L211" s="13">
        <f t="shared" si="23"/>
        <v>3.8804469991274694E-4</v>
      </c>
    </row>
    <row r="212" spans="1:12" x14ac:dyDescent="0.25">
      <c r="A212" s="1">
        <v>43731</v>
      </c>
      <c r="B212" s="3">
        <v>3.6</v>
      </c>
      <c r="C212" s="3">
        <v>1.41</v>
      </c>
      <c r="E212" s="5">
        <f t="shared" si="18"/>
        <v>1.9830028328611981E-2</v>
      </c>
      <c r="F212" s="5">
        <f t="shared" si="19"/>
        <v>-7.0422535211267668E-3</v>
      </c>
      <c r="H212" s="5">
        <f t="shared" si="20"/>
        <v>2.0164213097219837E-2</v>
      </c>
      <c r="I212" s="5">
        <f t="shared" si="21"/>
        <v>-8.9261371160371319E-3</v>
      </c>
      <c r="K212" s="13">
        <f t="shared" si="22"/>
        <v>4.0659548983009201E-4</v>
      </c>
      <c r="L212" s="13">
        <f t="shared" si="23"/>
        <v>7.967592381429569E-5</v>
      </c>
    </row>
    <row r="213" spans="1:12" x14ac:dyDescent="0.25">
      <c r="A213" s="1">
        <v>43732</v>
      </c>
      <c r="B213" s="3">
        <v>3.57</v>
      </c>
      <c r="C213" s="3">
        <v>1.42</v>
      </c>
      <c r="E213" s="5">
        <f t="shared" si="18"/>
        <v>-8.3333333333334026E-3</v>
      </c>
      <c r="F213" s="5">
        <f t="shared" si="19"/>
        <v>7.0921985815602905E-3</v>
      </c>
      <c r="H213" s="5">
        <f t="shared" si="20"/>
        <v>-7.9991485647255486E-3</v>
      </c>
      <c r="I213" s="5">
        <f t="shared" si="21"/>
        <v>5.2083149866499262E-3</v>
      </c>
      <c r="K213" s="13">
        <f t="shared" si="22"/>
        <v>6.3986377760550807E-5</v>
      </c>
      <c r="L213" s="13">
        <f t="shared" si="23"/>
        <v>2.7126545000162222E-5</v>
      </c>
    </row>
    <row r="214" spans="1:12" x14ac:dyDescent="0.25">
      <c r="A214" s="1">
        <v>43733</v>
      </c>
      <c r="B214" s="3">
        <v>3.58</v>
      </c>
      <c r="C214" s="3">
        <v>1.47</v>
      </c>
      <c r="E214" s="5">
        <f t="shared" si="18"/>
        <v>2.8011204481793364E-3</v>
      </c>
      <c r="F214" s="5">
        <f t="shared" si="19"/>
        <v>3.5211267605633839E-2</v>
      </c>
      <c r="H214" s="5">
        <f t="shared" si="20"/>
        <v>3.1353052167871912E-3</v>
      </c>
      <c r="I214" s="5">
        <f t="shared" si="21"/>
        <v>3.3327384010723472E-2</v>
      </c>
      <c r="K214" s="13">
        <f t="shared" si="22"/>
        <v>9.8301388024129761E-6</v>
      </c>
      <c r="L214" s="13">
        <f t="shared" si="23"/>
        <v>1.1107145249982266E-3</v>
      </c>
    </row>
    <row r="215" spans="1:12" x14ac:dyDescent="0.25">
      <c r="A215" s="1">
        <v>43734</v>
      </c>
      <c r="B215" s="3">
        <v>3.53</v>
      </c>
      <c r="C215" s="3">
        <v>1.47</v>
      </c>
      <c r="E215" s="5">
        <f t="shared" si="18"/>
        <v>-1.3966480446927448E-2</v>
      </c>
      <c r="F215" s="5">
        <f t="shared" si="19"/>
        <v>0</v>
      </c>
      <c r="H215" s="5">
        <f t="shared" si="20"/>
        <v>-1.3632295678319594E-2</v>
      </c>
      <c r="I215" s="5">
        <f t="shared" si="21"/>
        <v>-1.8838835949103643E-3</v>
      </c>
      <c r="K215" s="13">
        <f t="shared" si="22"/>
        <v>1.8583948546113107E-4</v>
      </c>
      <c r="L215" s="13">
        <f t="shared" si="23"/>
        <v>3.5490173991723974E-6</v>
      </c>
    </row>
    <row r="216" spans="1:12" x14ac:dyDescent="0.25">
      <c r="A216" s="1">
        <v>43735</v>
      </c>
      <c r="B216" s="3">
        <v>3.56</v>
      </c>
      <c r="C216" s="3">
        <v>1.5</v>
      </c>
      <c r="E216" s="5">
        <f t="shared" si="18"/>
        <v>8.4985835694051694E-3</v>
      </c>
      <c r="F216" s="5">
        <f t="shared" si="19"/>
        <v>2.0408163265306142E-2</v>
      </c>
      <c r="H216" s="5">
        <f t="shared" si="20"/>
        <v>8.8327683380130233E-3</v>
      </c>
      <c r="I216" s="5">
        <f t="shared" si="21"/>
        <v>1.8524279670395778E-2</v>
      </c>
      <c r="K216" s="13">
        <f t="shared" si="22"/>
        <v>7.8017796513005341E-5</v>
      </c>
      <c r="L216" s="13">
        <f t="shared" si="23"/>
        <v>3.4314893730703834E-4</v>
      </c>
    </row>
    <row r="217" spans="1:12" x14ac:dyDescent="0.25">
      <c r="A217" s="1">
        <v>43738</v>
      </c>
      <c r="B217" s="3">
        <v>3.66</v>
      </c>
      <c r="C217" s="3">
        <v>1.53</v>
      </c>
      <c r="E217" s="5">
        <f t="shared" si="18"/>
        <v>2.8089887640449462E-2</v>
      </c>
      <c r="F217" s="5">
        <f t="shared" si="19"/>
        <v>2.0000000000000018E-2</v>
      </c>
      <c r="H217" s="5">
        <f t="shared" si="20"/>
        <v>2.8424072409057317E-2</v>
      </c>
      <c r="I217" s="5">
        <f t="shared" si="21"/>
        <v>1.8116116405089654E-2</v>
      </c>
      <c r="K217" s="13">
        <f t="shared" si="22"/>
        <v>8.0792789231533344E-4</v>
      </c>
      <c r="L217" s="13">
        <f t="shared" si="23"/>
        <v>3.2819367360275849E-4</v>
      </c>
    </row>
    <row r="218" spans="1:12" x14ac:dyDescent="0.25">
      <c r="A218" s="1">
        <v>43739</v>
      </c>
      <c r="B218" s="3">
        <v>3.61</v>
      </c>
      <c r="C218" s="3">
        <v>1.57</v>
      </c>
      <c r="E218" s="5">
        <f t="shared" si="18"/>
        <v>-1.3661202185792422E-2</v>
      </c>
      <c r="F218" s="5">
        <f t="shared" si="19"/>
        <v>2.6143790849673224E-2</v>
      </c>
      <c r="H218" s="5">
        <f t="shared" si="20"/>
        <v>-1.3327017417184568E-2</v>
      </c>
      <c r="I218" s="5">
        <f t="shared" si="21"/>
        <v>2.4259907254762861E-2</v>
      </c>
      <c r="K218" s="13">
        <f t="shared" si="22"/>
        <v>1.7760939323794084E-4</v>
      </c>
      <c r="L218" s="13">
        <f t="shared" si="23"/>
        <v>5.8854310000969569E-4</v>
      </c>
    </row>
    <row r="219" spans="1:12" x14ac:dyDescent="0.25">
      <c r="A219" s="1">
        <v>43740</v>
      </c>
      <c r="B219" s="3">
        <v>3.62</v>
      </c>
      <c r="C219" s="3">
        <v>1.59</v>
      </c>
      <c r="E219" s="5">
        <f t="shared" si="18"/>
        <v>2.770083102493139E-3</v>
      </c>
      <c r="F219" s="5">
        <f t="shared" si="19"/>
        <v>1.2738853503184724E-2</v>
      </c>
      <c r="H219" s="5">
        <f t="shared" si="20"/>
        <v>3.1042678711009938E-3</v>
      </c>
      <c r="I219" s="5">
        <f t="shared" si="21"/>
        <v>1.0854969908274361E-2</v>
      </c>
      <c r="K219" s="13">
        <f t="shared" si="22"/>
        <v>9.6364790155498961E-6</v>
      </c>
      <c r="L219" s="13">
        <f t="shared" si="23"/>
        <v>1.1783037170954189E-4</v>
      </c>
    </row>
    <row r="220" spans="1:12" x14ac:dyDescent="0.25">
      <c r="A220" s="1">
        <v>43741</v>
      </c>
      <c r="B220" s="3">
        <v>3.57</v>
      </c>
      <c r="C220" s="3">
        <v>1.56</v>
      </c>
      <c r="E220" s="5">
        <f t="shared" si="18"/>
        <v>-1.3812154696132671E-2</v>
      </c>
      <c r="F220" s="5">
        <f t="shared" si="19"/>
        <v>-1.8867924528301903E-2</v>
      </c>
      <c r="H220" s="5">
        <f t="shared" si="20"/>
        <v>-1.3477969927524817E-2</v>
      </c>
      <c r="I220" s="5">
        <f t="shared" si="21"/>
        <v>-2.0751808123212267E-2</v>
      </c>
      <c r="K220" s="13">
        <f t="shared" si="22"/>
        <v>1.8165567336726331E-4</v>
      </c>
      <c r="L220" s="13">
        <f t="shared" si="23"/>
        <v>4.3063754038261863E-4</v>
      </c>
    </row>
    <row r="221" spans="1:12" x14ac:dyDescent="0.25">
      <c r="A221" s="1">
        <v>43742</v>
      </c>
      <c r="B221" s="3">
        <v>3.59</v>
      </c>
      <c r="C221" s="3">
        <v>1.62</v>
      </c>
      <c r="E221" s="5">
        <f t="shared" si="18"/>
        <v>5.6022408963585487E-3</v>
      </c>
      <c r="F221" s="5">
        <f t="shared" si="19"/>
        <v>3.8461538461538491E-2</v>
      </c>
      <c r="H221" s="5">
        <f t="shared" si="20"/>
        <v>5.9364256649664035E-3</v>
      </c>
      <c r="I221" s="5">
        <f t="shared" si="21"/>
        <v>3.6577654866628125E-2</v>
      </c>
      <c r="K221" s="13">
        <f t="shared" si="22"/>
        <v>3.5241149675671803E-5</v>
      </c>
      <c r="L221" s="13">
        <f t="shared" si="23"/>
        <v>1.3379248355421642E-3</v>
      </c>
    </row>
    <row r="222" spans="1:12" x14ac:dyDescent="0.25">
      <c r="A222" s="1">
        <v>43745</v>
      </c>
      <c r="B222" s="3">
        <v>3.55</v>
      </c>
      <c r="C222" s="3">
        <v>1.61</v>
      </c>
      <c r="E222" s="5">
        <f t="shared" si="18"/>
        <v>-1.1142061281337058E-2</v>
      </c>
      <c r="F222" s="5">
        <f t="shared" si="19"/>
        <v>-6.1728395061728444E-3</v>
      </c>
      <c r="H222" s="5">
        <f t="shared" si="20"/>
        <v>-1.0807876512729204E-2</v>
      </c>
      <c r="I222" s="5">
        <f t="shared" si="21"/>
        <v>-8.0567231010832095E-3</v>
      </c>
      <c r="K222" s="13">
        <f t="shared" si="22"/>
        <v>1.1681019471440358E-4</v>
      </c>
      <c r="L222" s="13">
        <f t="shared" si="23"/>
        <v>6.4910787127527844E-5</v>
      </c>
    </row>
    <row r="223" spans="1:12" x14ac:dyDescent="0.25">
      <c r="A223" s="1">
        <v>43746</v>
      </c>
      <c r="B223" s="3">
        <v>3.42</v>
      </c>
      <c r="C223" s="3">
        <v>1.63</v>
      </c>
      <c r="E223" s="5">
        <f t="shared" si="18"/>
        <v>-3.6619718309859127E-2</v>
      </c>
      <c r="F223" s="5">
        <f t="shared" si="19"/>
        <v>1.2422360248447077E-2</v>
      </c>
      <c r="H223" s="5">
        <f t="shared" si="20"/>
        <v>-3.6285533541251275E-2</v>
      </c>
      <c r="I223" s="5">
        <f t="shared" si="21"/>
        <v>1.0538476653536712E-2</v>
      </c>
      <c r="K223" s="13">
        <f t="shared" si="22"/>
        <v>1.3166399443732713E-3</v>
      </c>
      <c r="L223" s="13">
        <f t="shared" si="23"/>
        <v>1.1105949017713835E-4</v>
      </c>
    </row>
    <row r="224" spans="1:12" x14ac:dyDescent="0.25">
      <c r="A224" s="1">
        <v>43747</v>
      </c>
      <c r="B224" s="3">
        <v>3.3</v>
      </c>
      <c r="C224" s="3">
        <v>1.59</v>
      </c>
      <c r="E224" s="5">
        <f t="shared" si="18"/>
        <v>-3.5087719298245647E-2</v>
      </c>
      <c r="F224" s="5">
        <f t="shared" si="19"/>
        <v>-2.4539877300613383E-2</v>
      </c>
      <c r="H224" s="5">
        <f t="shared" si="20"/>
        <v>-3.4753534529637795E-2</v>
      </c>
      <c r="I224" s="5">
        <f t="shared" si="21"/>
        <v>-2.6423760895523746E-2</v>
      </c>
      <c r="K224" s="13">
        <f t="shared" si="22"/>
        <v>1.2078081623027265E-3</v>
      </c>
      <c r="L224" s="13">
        <f t="shared" si="23"/>
        <v>6.9821513986380996E-4</v>
      </c>
    </row>
    <row r="225" spans="1:12" x14ac:dyDescent="0.25">
      <c r="A225" s="1">
        <v>43748</v>
      </c>
      <c r="B225" s="3">
        <v>3.29</v>
      </c>
      <c r="C225" s="3">
        <v>1.61</v>
      </c>
      <c r="E225" s="5">
        <f t="shared" si="18"/>
        <v>-3.0303030303029657E-3</v>
      </c>
      <c r="F225" s="5">
        <f t="shared" si="19"/>
        <v>1.2578616352201269E-2</v>
      </c>
      <c r="H225" s="5">
        <f t="shared" si="20"/>
        <v>-2.6961182616951108E-3</v>
      </c>
      <c r="I225" s="5">
        <f t="shared" si="21"/>
        <v>1.0694732757290906E-2</v>
      </c>
      <c r="K225" s="13">
        <f t="shared" si="22"/>
        <v>7.2690536810458664E-6</v>
      </c>
      <c r="L225" s="13">
        <f t="shared" si="23"/>
        <v>1.1437730874987113E-4</v>
      </c>
    </row>
    <row r="226" spans="1:12" x14ac:dyDescent="0.25">
      <c r="A226" s="1">
        <v>43749</v>
      </c>
      <c r="B226" s="3">
        <v>3.29</v>
      </c>
      <c r="C226" s="3">
        <v>1.61</v>
      </c>
      <c r="E226" s="5">
        <f t="shared" si="18"/>
        <v>0</v>
      </c>
      <c r="F226" s="5">
        <f t="shared" si="19"/>
        <v>0</v>
      </c>
      <c r="H226" s="5">
        <f t="shared" si="20"/>
        <v>3.3418476860785473E-4</v>
      </c>
      <c r="I226" s="5">
        <f t="shared" si="21"/>
        <v>-1.8838835949103643E-3</v>
      </c>
      <c r="K226" s="13">
        <f t="shared" si="22"/>
        <v>1.1167945956948541E-7</v>
      </c>
      <c r="L226" s="13">
        <f t="shared" si="23"/>
        <v>3.5490173991723974E-6</v>
      </c>
    </row>
    <row r="227" spans="1:12" x14ac:dyDescent="0.25">
      <c r="A227" s="1">
        <v>43752</v>
      </c>
      <c r="B227" s="3">
        <v>3.11</v>
      </c>
      <c r="C227" s="3">
        <v>1.57</v>
      </c>
      <c r="E227" s="5">
        <f t="shared" si="18"/>
        <v>-5.4711246200607952E-2</v>
      </c>
      <c r="F227" s="5">
        <f t="shared" si="19"/>
        <v>-2.4844720496894429E-2</v>
      </c>
      <c r="H227" s="5">
        <f t="shared" si="20"/>
        <v>-5.43770614320001E-2</v>
      </c>
      <c r="I227" s="5">
        <f t="shared" si="21"/>
        <v>-2.6728604091804792E-2</v>
      </c>
      <c r="K227" s="13">
        <f t="shared" si="22"/>
        <v>2.9568648099795127E-3</v>
      </c>
      <c r="L227" s="13">
        <f t="shared" si="23"/>
        <v>7.1441827669644394E-4</v>
      </c>
    </row>
    <row r="228" spans="1:12" x14ac:dyDescent="0.25">
      <c r="A228" s="1">
        <v>43753</v>
      </c>
      <c r="B228" s="3">
        <v>3.18</v>
      </c>
      <c r="C228" s="3">
        <v>1.66</v>
      </c>
      <c r="E228" s="5">
        <f t="shared" si="18"/>
        <v>2.2508038585209094E-2</v>
      </c>
      <c r="F228" s="5">
        <f t="shared" si="19"/>
        <v>5.7324840764331114E-2</v>
      </c>
      <c r="H228" s="5">
        <f t="shared" si="20"/>
        <v>2.284222335381695E-2</v>
      </c>
      <c r="I228" s="5">
        <f t="shared" si="21"/>
        <v>5.5440957169420747E-2</v>
      </c>
      <c r="K228" s="13">
        <f t="shared" si="22"/>
        <v>5.2176716774566048E-4</v>
      </c>
      <c r="L228" s="13">
        <f t="shared" si="23"/>
        <v>3.0736997318615458E-3</v>
      </c>
    </row>
    <row r="229" spans="1:12" x14ac:dyDescent="0.25">
      <c r="A229" s="1">
        <v>43754</v>
      </c>
      <c r="B229" s="3">
        <v>3.13</v>
      </c>
      <c r="C229" s="3">
        <v>1.72</v>
      </c>
      <c r="E229" s="5">
        <f t="shared" si="18"/>
        <v>-1.5723270440251656E-2</v>
      </c>
      <c r="F229" s="5">
        <f t="shared" si="19"/>
        <v>3.6144578313253045E-2</v>
      </c>
      <c r="H229" s="5">
        <f t="shared" si="20"/>
        <v>-1.5389085671643802E-2</v>
      </c>
      <c r="I229" s="5">
        <f t="shared" si="21"/>
        <v>3.4260694718342678E-2</v>
      </c>
      <c r="K229" s="13">
        <f t="shared" si="22"/>
        <v>2.3682395780919255E-4</v>
      </c>
      <c r="L229" s="13">
        <f t="shared" si="23"/>
        <v>1.1737952025834739E-3</v>
      </c>
    </row>
    <row r="230" spans="1:12" x14ac:dyDescent="0.25">
      <c r="A230" s="1">
        <v>43755</v>
      </c>
      <c r="B230" s="3">
        <v>3.49</v>
      </c>
      <c r="C230" s="3">
        <v>1.72</v>
      </c>
      <c r="E230" s="5">
        <f t="shared" si="18"/>
        <v>0.11501597444089467</v>
      </c>
      <c r="F230" s="5">
        <f t="shared" si="19"/>
        <v>0</v>
      </c>
      <c r="H230" s="5">
        <f t="shared" si="20"/>
        <v>0.11535015920950253</v>
      </c>
      <c r="I230" s="5">
        <f t="shared" si="21"/>
        <v>-1.8838835949103643E-3</v>
      </c>
      <c r="K230" s="13">
        <f t="shared" si="22"/>
        <v>1.3305659229657582E-2</v>
      </c>
      <c r="L230" s="13">
        <f t="shared" si="23"/>
        <v>3.5490173991723974E-6</v>
      </c>
    </row>
    <row r="231" spans="1:12" x14ac:dyDescent="0.25">
      <c r="A231" s="1">
        <v>43756</v>
      </c>
      <c r="B231" s="3">
        <v>3.59</v>
      </c>
      <c r="C231" s="3">
        <v>1.71</v>
      </c>
      <c r="E231" s="5">
        <f t="shared" si="18"/>
        <v>2.8653295128939726E-2</v>
      </c>
      <c r="F231" s="5">
        <f t="shared" si="19"/>
        <v>-5.8139534883720981E-3</v>
      </c>
      <c r="H231" s="5">
        <f t="shared" si="20"/>
        <v>2.8987479897547581E-2</v>
      </c>
      <c r="I231" s="5">
        <f t="shared" si="21"/>
        <v>-7.6978370832824624E-3</v>
      </c>
      <c r="K231" s="13">
        <f t="shared" si="22"/>
        <v>8.4027399081072513E-4</v>
      </c>
      <c r="L231" s="13">
        <f t="shared" si="23"/>
        <v>5.9256695760758648E-5</v>
      </c>
    </row>
    <row r="232" spans="1:12" x14ac:dyDescent="0.25">
      <c r="A232" s="1">
        <v>43759</v>
      </c>
      <c r="B232" s="3">
        <v>3.51</v>
      </c>
      <c r="C232" s="3">
        <v>1.68</v>
      </c>
      <c r="E232" s="5">
        <f t="shared" si="18"/>
        <v>-2.2284122562674116E-2</v>
      </c>
      <c r="F232" s="5">
        <f t="shared" si="19"/>
        <v>-1.7543859649122823E-2</v>
      </c>
      <c r="H232" s="5">
        <f t="shared" si="20"/>
        <v>-2.194993779406626E-2</v>
      </c>
      <c r="I232" s="5">
        <f t="shared" si="21"/>
        <v>-1.9427743244033187E-2</v>
      </c>
      <c r="K232" s="13">
        <f t="shared" si="22"/>
        <v>4.8179976916337837E-4</v>
      </c>
      <c r="L232" s="13">
        <f t="shared" si="23"/>
        <v>3.7743720755607714E-4</v>
      </c>
    </row>
    <row r="233" spans="1:12" x14ac:dyDescent="0.25">
      <c r="A233" s="1">
        <v>43760</v>
      </c>
      <c r="B233" s="3">
        <v>3.49</v>
      </c>
      <c r="C233" s="3">
        <v>1.71</v>
      </c>
      <c r="E233" s="5">
        <f t="shared" si="18"/>
        <v>-5.6980056980055769E-3</v>
      </c>
      <c r="F233" s="5">
        <f t="shared" si="19"/>
        <v>1.7857142857142873E-2</v>
      </c>
      <c r="H233" s="5">
        <f t="shared" si="20"/>
        <v>-5.363820929397722E-3</v>
      </c>
      <c r="I233" s="5">
        <f t="shared" si="21"/>
        <v>1.597325926223251E-2</v>
      </c>
      <c r="K233" s="13">
        <f t="shared" si="22"/>
        <v>2.8770574962645041E-5</v>
      </c>
      <c r="L233" s="13">
        <f t="shared" si="23"/>
        <v>2.5514501145849667E-4</v>
      </c>
    </row>
    <row r="234" spans="1:12" x14ac:dyDescent="0.25">
      <c r="A234" s="1">
        <v>43761</v>
      </c>
      <c r="B234" s="3">
        <v>3.53</v>
      </c>
      <c r="C234" s="3">
        <v>1.71</v>
      </c>
      <c r="E234" s="5">
        <f t="shared" si="18"/>
        <v>1.1461318051575813E-2</v>
      </c>
      <c r="F234" s="5">
        <f t="shared" si="19"/>
        <v>0</v>
      </c>
      <c r="H234" s="5">
        <f t="shared" si="20"/>
        <v>1.1795502820183667E-2</v>
      </c>
      <c r="I234" s="5">
        <f t="shared" si="21"/>
        <v>-1.8838835949103643E-3</v>
      </c>
      <c r="K234" s="13">
        <f t="shared" si="22"/>
        <v>1.3913388678096083E-4</v>
      </c>
      <c r="L234" s="13">
        <f t="shared" si="23"/>
        <v>3.5490173991723974E-6</v>
      </c>
    </row>
    <row r="235" spans="1:12" x14ac:dyDescent="0.25">
      <c r="A235" s="1">
        <v>43762</v>
      </c>
      <c r="B235" s="3">
        <v>3.53</v>
      </c>
      <c r="C235" s="3">
        <v>1.71</v>
      </c>
      <c r="E235" s="5">
        <f t="shared" si="18"/>
        <v>0</v>
      </c>
      <c r="F235" s="5">
        <f t="shared" si="19"/>
        <v>0</v>
      </c>
      <c r="H235" s="5">
        <f t="shared" si="20"/>
        <v>3.3418476860785473E-4</v>
      </c>
      <c r="I235" s="5">
        <f t="shared" si="21"/>
        <v>-1.8838835949103643E-3</v>
      </c>
      <c r="K235" s="13">
        <f t="shared" si="22"/>
        <v>1.1167945956948541E-7</v>
      </c>
      <c r="L235" s="13">
        <f t="shared" si="23"/>
        <v>3.5490173991723974E-6</v>
      </c>
    </row>
    <row r="236" spans="1:12" x14ac:dyDescent="0.25">
      <c r="A236" s="1">
        <v>43763</v>
      </c>
      <c r="B236" s="3">
        <v>3.55</v>
      </c>
      <c r="C236" s="3">
        <v>1.71</v>
      </c>
      <c r="E236" s="5">
        <f t="shared" si="18"/>
        <v>5.6657223796034049E-3</v>
      </c>
      <c r="F236" s="5">
        <f t="shared" si="19"/>
        <v>0</v>
      </c>
      <c r="H236" s="5">
        <f t="shared" si="20"/>
        <v>5.9999071482112597E-3</v>
      </c>
      <c r="I236" s="5">
        <f t="shared" si="21"/>
        <v>-1.8838835949103643E-3</v>
      </c>
      <c r="K236" s="13">
        <f t="shared" si="22"/>
        <v>3.5998885787156572E-5</v>
      </c>
      <c r="L236" s="13">
        <f t="shared" si="23"/>
        <v>3.5490173991723974E-6</v>
      </c>
    </row>
    <row r="237" spans="1:12" x14ac:dyDescent="0.25">
      <c r="A237" s="1">
        <v>43766</v>
      </c>
      <c r="B237" s="3">
        <v>3.53</v>
      </c>
      <c r="C237" s="3">
        <v>1.72</v>
      </c>
      <c r="E237" s="5">
        <f t="shared" si="18"/>
        <v>-5.633802816901414E-3</v>
      </c>
      <c r="F237" s="5">
        <f t="shared" si="19"/>
        <v>5.8479532163742748E-3</v>
      </c>
      <c r="H237" s="5">
        <f t="shared" si="20"/>
        <v>-5.2996180482935591E-3</v>
      </c>
      <c r="I237" s="5">
        <f t="shared" si="21"/>
        <v>3.9640696214639105E-3</v>
      </c>
      <c r="K237" s="13">
        <f t="shared" si="22"/>
        <v>2.8085951457798832E-5</v>
      </c>
      <c r="L237" s="13">
        <f t="shared" si="23"/>
        <v>1.5713847963813031E-5</v>
      </c>
    </row>
    <row r="238" spans="1:12" x14ac:dyDescent="0.25">
      <c r="A238" s="1">
        <v>43768</v>
      </c>
      <c r="B238" s="3">
        <v>3.47</v>
      </c>
      <c r="C238" s="3">
        <v>1.73</v>
      </c>
      <c r="E238" s="5">
        <f t="shared" si="18"/>
        <v>-1.6997167138810089E-2</v>
      </c>
      <c r="F238" s="5">
        <f t="shared" si="19"/>
        <v>5.8139534883720981E-3</v>
      </c>
      <c r="H238" s="5">
        <f t="shared" si="20"/>
        <v>-1.6662982370202233E-2</v>
      </c>
      <c r="I238" s="5">
        <f t="shared" si="21"/>
        <v>3.9300698934617339E-3</v>
      </c>
      <c r="K238" s="13">
        <f t="shared" si="22"/>
        <v>2.7765498146967041E-4</v>
      </c>
      <c r="L238" s="13">
        <f t="shared" si="23"/>
        <v>1.5445449367494325E-5</v>
      </c>
    </row>
    <row r="239" spans="1:12" x14ac:dyDescent="0.25">
      <c r="A239" s="1">
        <v>43769</v>
      </c>
      <c r="B239" s="3">
        <v>3.42</v>
      </c>
      <c r="C239" s="3">
        <v>1.73</v>
      </c>
      <c r="E239" s="5">
        <f t="shared" si="18"/>
        <v>-1.4409221902017367E-2</v>
      </c>
      <c r="F239" s="5">
        <f t="shared" si="19"/>
        <v>0</v>
      </c>
      <c r="H239" s="5">
        <f t="shared" si="20"/>
        <v>-1.4075037133409513E-2</v>
      </c>
      <c r="I239" s="5">
        <f t="shared" si="21"/>
        <v>-1.8838835949103643E-3</v>
      </c>
      <c r="K239" s="13">
        <f t="shared" si="22"/>
        <v>1.9810667030685668E-4</v>
      </c>
      <c r="L239" s="13">
        <f t="shared" si="23"/>
        <v>3.5490173991723974E-6</v>
      </c>
    </row>
    <row r="240" spans="1:12" x14ac:dyDescent="0.25">
      <c r="A240" s="1">
        <v>43770</v>
      </c>
      <c r="B240" s="3">
        <v>3.45</v>
      </c>
      <c r="C240" s="3">
        <v>1.72</v>
      </c>
      <c r="E240" s="5">
        <f t="shared" si="18"/>
        <v>8.7719298245614759E-3</v>
      </c>
      <c r="F240" s="5">
        <f t="shared" si="19"/>
        <v>-5.7803468208092535E-3</v>
      </c>
      <c r="H240" s="5">
        <f t="shared" si="20"/>
        <v>9.1061145931693298E-3</v>
      </c>
      <c r="I240" s="5">
        <f t="shared" si="21"/>
        <v>-7.6642304157196178E-3</v>
      </c>
      <c r="K240" s="13">
        <f t="shared" si="22"/>
        <v>8.2921322983931431E-5</v>
      </c>
      <c r="L240" s="13">
        <f t="shared" si="23"/>
        <v>5.8740427865241707E-5</v>
      </c>
    </row>
    <row r="241" spans="1:12" x14ac:dyDescent="0.25">
      <c r="A241" s="1">
        <v>43773</v>
      </c>
      <c r="B241" s="3">
        <v>3.48</v>
      </c>
      <c r="C241" s="3">
        <v>1.75</v>
      </c>
      <c r="E241" s="5">
        <f t="shared" si="18"/>
        <v>8.6956521739129863E-3</v>
      </c>
      <c r="F241" s="5">
        <f t="shared" si="19"/>
        <v>1.7441860465116296E-2</v>
      </c>
      <c r="H241" s="5">
        <f t="shared" si="20"/>
        <v>9.0298369425208403E-3</v>
      </c>
      <c r="I241" s="5">
        <f t="shared" si="21"/>
        <v>1.5557976870205933E-2</v>
      </c>
      <c r="K241" s="13">
        <f t="shared" si="22"/>
        <v>8.1537955208514122E-5</v>
      </c>
      <c r="L241" s="13">
        <f t="shared" si="23"/>
        <v>2.4205064429386278E-4</v>
      </c>
    </row>
    <row r="242" spans="1:12" x14ac:dyDescent="0.25">
      <c r="A242" s="1">
        <v>43774</v>
      </c>
      <c r="B242" s="3">
        <v>3.51</v>
      </c>
      <c r="C242" s="3">
        <v>1.74</v>
      </c>
      <c r="E242" s="5">
        <f t="shared" si="18"/>
        <v>8.6206896551723582E-3</v>
      </c>
      <c r="F242" s="5">
        <f t="shared" si="19"/>
        <v>-5.7142857142857195E-3</v>
      </c>
      <c r="H242" s="5">
        <f t="shared" si="20"/>
        <v>8.9548744237802121E-3</v>
      </c>
      <c r="I242" s="5">
        <f t="shared" si="21"/>
        <v>-7.5981693091960838E-3</v>
      </c>
      <c r="K242" s="13">
        <f t="shared" si="22"/>
        <v>8.0189775945672991E-5</v>
      </c>
      <c r="L242" s="13">
        <f t="shared" si="23"/>
        <v>5.7732176851209291E-5</v>
      </c>
    </row>
    <row r="243" spans="1:12" x14ac:dyDescent="0.25">
      <c r="A243" s="1">
        <v>43775</v>
      </c>
      <c r="B243" s="3">
        <v>3.52</v>
      </c>
      <c r="C243" s="3">
        <v>1.75</v>
      </c>
      <c r="E243" s="5">
        <f t="shared" si="18"/>
        <v>2.8490028490029151E-3</v>
      </c>
      <c r="F243" s="5">
        <f t="shared" si="19"/>
        <v>5.7471264367816143E-3</v>
      </c>
      <c r="H243" s="5">
        <f t="shared" si="20"/>
        <v>3.1831876176107699E-3</v>
      </c>
      <c r="I243" s="5">
        <f t="shared" si="21"/>
        <v>3.86324284187125E-3</v>
      </c>
      <c r="K243" s="13">
        <f t="shared" si="22"/>
        <v>1.0132683408910529E-5</v>
      </c>
      <c r="L243" s="13">
        <f t="shared" si="23"/>
        <v>1.4924645255269453E-5</v>
      </c>
    </row>
    <row r="244" spans="1:12" x14ac:dyDescent="0.25">
      <c r="A244" s="1">
        <v>43776</v>
      </c>
      <c r="B244" s="3">
        <v>3.57</v>
      </c>
      <c r="C244" s="3">
        <v>1.71</v>
      </c>
      <c r="E244" s="5">
        <f t="shared" si="18"/>
        <v>1.4204545454545404E-2</v>
      </c>
      <c r="F244" s="5">
        <f t="shared" si="19"/>
        <v>-2.2857142857142878E-2</v>
      </c>
      <c r="H244" s="5">
        <f t="shared" si="20"/>
        <v>1.4538730223153258E-2</v>
      </c>
      <c r="I244" s="5">
        <f t="shared" si="21"/>
        <v>-2.4741026452053241E-2</v>
      </c>
      <c r="K244" s="13">
        <f t="shared" si="22"/>
        <v>2.1137467650162998E-4</v>
      </c>
      <c r="L244" s="13">
        <f t="shared" si="23"/>
        <v>6.1211838990119817E-4</v>
      </c>
    </row>
    <row r="245" spans="1:12" x14ac:dyDescent="0.25">
      <c r="A245" s="1">
        <v>43777</v>
      </c>
      <c r="B245" s="3">
        <v>3.59</v>
      </c>
      <c r="C245" s="3">
        <v>1.68</v>
      </c>
      <c r="E245" s="5">
        <f t="shared" si="18"/>
        <v>5.6022408963585487E-3</v>
      </c>
      <c r="F245" s="5">
        <f t="shared" si="19"/>
        <v>-1.7543859649122823E-2</v>
      </c>
      <c r="H245" s="5">
        <f t="shared" si="20"/>
        <v>5.9364256649664035E-3</v>
      </c>
      <c r="I245" s="5">
        <f t="shared" si="21"/>
        <v>-1.9427743244033187E-2</v>
      </c>
      <c r="K245" s="13">
        <f t="shared" si="22"/>
        <v>3.5241149675671803E-5</v>
      </c>
      <c r="L245" s="13">
        <f t="shared" si="23"/>
        <v>3.7743720755607714E-4</v>
      </c>
    </row>
    <row r="246" spans="1:12" x14ac:dyDescent="0.25">
      <c r="A246" s="1">
        <v>43780</v>
      </c>
      <c r="B246" s="3">
        <v>3.69</v>
      </c>
      <c r="C246" s="3">
        <v>1.65</v>
      </c>
      <c r="E246" s="5">
        <f t="shared" si="18"/>
        <v>2.7855153203342645E-2</v>
      </c>
      <c r="F246" s="5">
        <f t="shared" si="19"/>
        <v>-1.7857142857142873E-2</v>
      </c>
      <c r="H246" s="5">
        <f t="shared" si="20"/>
        <v>2.8189337971950501E-2</v>
      </c>
      <c r="I246" s="5">
        <f t="shared" si="21"/>
        <v>-1.9741026452053237E-2</v>
      </c>
      <c r="K246" s="13">
        <f t="shared" si="22"/>
        <v>7.9463877529685034E-4</v>
      </c>
      <c r="L246" s="13">
        <f t="shared" si="23"/>
        <v>3.897081253806656E-4</v>
      </c>
    </row>
    <row r="247" spans="1:12" x14ac:dyDescent="0.25">
      <c r="A247" s="1">
        <v>43781</v>
      </c>
      <c r="B247" s="3">
        <v>3.69</v>
      </c>
      <c r="C247" s="3">
        <v>1.64</v>
      </c>
      <c r="E247" s="5">
        <f t="shared" si="18"/>
        <v>0</v>
      </c>
      <c r="F247" s="5">
        <f t="shared" si="19"/>
        <v>-6.0606060606060667E-3</v>
      </c>
      <c r="H247" s="5">
        <f t="shared" si="20"/>
        <v>3.3418476860785473E-4</v>
      </c>
      <c r="I247" s="5">
        <f t="shared" si="21"/>
        <v>-7.9444896555164318E-3</v>
      </c>
      <c r="K247" s="13">
        <f t="shared" si="22"/>
        <v>1.1167945956948541E-7</v>
      </c>
      <c r="L247" s="13">
        <f t="shared" si="23"/>
        <v>6.3114915886607596E-5</v>
      </c>
    </row>
    <row r="248" spans="1:12" x14ac:dyDescent="0.25">
      <c r="A248" s="1">
        <v>43782</v>
      </c>
      <c r="B248" s="3">
        <v>3.65</v>
      </c>
      <c r="C248" s="3">
        <v>1.63</v>
      </c>
      <c r="E248" s="5">
        <f t="shared" si="18"/>
        <v>-1.0840108401084021E-2</v>
      </c>
      <c r="F248" s="5">
        <f t="shared" si="19"/>
        <v>-6.0975609756097615E-3</v>
      </c>
      <c r="H248" s="5">
        <f t="shared" si="20"/>
        <v>-1.0505923632476167E-2</v>
      </c>
      <c r="I248" s="5">
        <f t="shared" si="21"/>
        <v>-7.9814445705201249E-3</v>
      </c>
      <c r="K248" s="13">
        <f t="shared" si="22"/>
        <v>1.1037443137142122E-4</v>
      </c>
      <c r="L248" s="13">
        <f t="shared" si="23"/>
        <v>6.3703457432285175E-5</v>
      </c>
    </row>
    <row r="249" spans="1:12" x14ac:dyDescent="0.25">
      <c r="A249" s="1">
        <v>43783</v>
      </c>
      <c r="B249" s="3">
        <v>3.58</v>
      </c>
      <c r="C249" s="3">
        <v>1.62</v>
      </c>
      <c r="E249" s="5">
        <f t="shared" si="18"/>
        <v>-1.9178082191780778E-2</v>
      </c>
      <c r="F249" s="5">
        <f t="shared" si="19"/>
        <v>-6.1349693251532443E-3</v>
      </c>
      <c r="H249" s="5">
        <f t="shared" si="20"/>
        <v>-1.8843897423172922E-2</v>
      </c>
      <c r="I249" s="5">
        <f t="shared" si="21"/>
        <v>-8.0188529200636086E-3</v>
      </c>
      <c r="K249" s="13">
        <f t="shared" si="22"/>
        <v>3.5509247009506308E-4</v>
      </c>
      <c r="L249" s="13">
        <f t="shared" si="23"/>
        <v>6.4302002153612665E-5</v>
      </c>
    </row>
    <row r="250" spans="1:12" x14ac:dyDescent="0.25">
      <c r="A250" s="1">
        <v>43784</v>
      </c>
      <c r="B250" s="3">
        <v>3.64</v>
      </c>
      <c r="C250" s="3">
        <v>1.68</v>
      </c>
      <c r="E250" s="5">
        <f t="shared" si="18"/>
        <v>1.6759776536312863E-2</v>
      </c>
      <c r="F250" s="5">
        <f t="shared" si="19"/>
        <v>3.7037037037036931E-2</v>
      </c>
      <c r="H250" s="5">
        <f t="shared" si="20"/>
        <v>1.7093961304920718E-2</v>
      </c>
      <c r="I250" s="5">
        <f t="shared" si="21"/>
        <v>3.5153153442126564E-2</v>
      </c>
      <c r="K250" s="13">
        <f t="shared" si="22"/>
        <v>2.922035130941268E-4</v>
      </c>
      <c r="L250" s="13">
        <f t="shared" si="23"/>
        <v>1.2357441969256947E-3</v>
      </c>
    </row>
    <row r="251" spans="1:12" x14ac:dyDescent="0.25">
      <c r="A251" s="1">
        <v>43787</v>
      </c>
      <c r="B251" s="3">
        <v>3.75</v>
      </c>
      <c r="C251" s="3">
        <v>1.69</v>
      </c>
      <c r="E251" s="5">
        <f t="shared" si="18"/>
        <v>3.0219780219780185E-2</v>
      </c>
      <c r="F251" s="5">
        <f t="shared" si="19"/>
        <v>5.9523809523809581E-3</v>
      </c>
      <c r="H251" s="5">
        <f t="shared" si="20"/>
        <v>3.0553964988388041E-2</v>
      </c>
      <c r="I251" s="5">
        <f t="shared" si="21"/>
        <v>4.0684973574705938E-3</v>
      </c>
      <c r="K251" s="13">
        <f t="shared" si="22"/>
        <v>9.3354477651164222E-4</v>
      </c>
      <c r="L251" s="13">
        <f t="shared" si="23"/>
        <v>1.6552670747745205E-5</v>
      </c>
    </row>
    <row r="252" spans="1:12" ht="15.75" x14ac:dyDescent="0.25">
      <c r="D252" s="8" t="s">
        <v>8</v>
      </c>
      <c r="E252" s="9">
        <f>AVERAGE(E4:E251)</f>
        <v>-3.3418476860785473E-4</v>
      </c>
      <c r="F252" s="9">
        <f>AVERAGE(F4:F251)</f>
        <v>1.8838835949103643E-3</v>
      </c>
      <c r="J252" t="s">
        <v>14</v>
      </c>
      <c r="K252" s="7">
        <f>AVERAGE(K4:K251)</f>
        <v>7.0301113407337721E-4</v>
      </c>
      <c r="L252" s="7">
        <f>AVERAGE(L4:L251)</f>
        <v>4.0573904693354653E-4</v>
      </c>
    </row>
    <row r="253" spans="1:12" x14ac:dyDescent="0.25">
      <c r="J253" t="s">
        <v>15</v>
      </c>
      <c r="K253" s="7">
        <f>SQRT(K252)</f>
        <v>2.6514357131059717E-2</v>
      </c>
      <c r="L253" s="7">
        <f>SQRT(L252)</f>
        <v>2.0142965197148768E-2</v>
      </c>
    </row>
    <row r="260" spans="10:12" x14ac:dyDescent="0.25">
      <c r="J260" s="14"/>
      <c r="K260" s="14" t="s">
        <v>0</v>
      </c>
      <c r="L260" s="14" t="s">
        <v>2</v>
      </c>
    </row>
    <row r="261" spans="10:12" x14ac:dyDescent="0.25">
      <c r="J261" s="14" t="s">
        <v>5</v>
      </c>
      <c r="K261" s="15">
        <f>E252</f>
        <v>-3.3418476860785473E-4</v>
      </c>
      <c r="L261" s="15">
        <f>F252</f>
        <v>1.8838835949103643E-3</v>
      </c>
    </row>
    <row r="262" spans="10:12" x14ac:dyDescent="0.25">
      <c r="J262" s="14" t="s">
        <v>9</v>
      </c>
      <c r="K262" s="15">
        <f>K253</f>
        <v>2.6514357131059717E-2</v>
      </c>
      <c r="L262" s="15">
        <f>L253:L253</f>
        <v>2.0142965197148768E-2</v>
      </c>
    </row>
    <row r="263" spans="10:12" x14ac:dyDescent="0.25">
      <c r="J263" s="14" t="s">
        <v>16</v>
      </c>
      <c r="K263" s="16">
        <f>K262/K261</f>
        <v>-79.340411717485196</v>
      </c>
      <c r="L263" s="16">
        <f>L262/L261</f>
        <v>10.692255748480667</v>
      </c>
    </row>
  </sheetData>
  <mergeCells count="2">
    <mergeCell ref="E1:F1"/>
    <mergeCell ref="H1:M1"/>
  </mergeCells>
  <pageMargins left="0.7" right="0.7" top="0.75" bottom="0.75" header="0.3" footer="0.3"/>
  <pageSetup paperSize="9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59"/>
  <sheetViews>
    <sheetView tabSelected="1" zoomScaleNormal="100" workbookViewId="0">
      <pane xSplit="1" ySplit="2" topLeftCell="B35" activePane="bottomRight" state="frozen"/>
      <selection pane="topRight" activeCell="B1" sqref="B1"/>
      <selection pane="bottomLeft" activeCell="A3" sqref="A3"/>
      <selection pane="bottomRight" activeCell="V259" sqref="V259"/>
    </sheetView>
  </sheetViews>
  <sheetFormatPr defaultRowHeight="15" x14ac:dyDescent="0.25"/>
  <cols>
    <col min="1" max="1" width="10.85546875" bestFit="1" customWidth="1"/>
    <col min="2" max="3" width="11.85546875" style="2" customWidth="1"/>
    <col min="4" max="4" width="11" bestFit="1" customWidth="1"/>
    <col min="5" max="6" width="11" customWidth="1"/>
    <col min="8" max="8" width="22" bestFit="1" customWidth="1"/>
    <col min="9" max="9" width="22.140625" bestFit="1" customWidth="1"/>
    <col min="10" max="10" width="22" bestFit="1" customWidth="1"/>
    <col min="11" max="12" width="24.7109375" customWidth="1"/>
    <col min="13" max="13" width="27.28515625" bestFit="1" customWidth="1"/>
    <col min="14" max="14" width="45.7109375" bestFit="1" customWidth="1"/>
    <col min="15" max="15" width="7.85546875" bestFit="1" customWidth="1"/>
    <col min="16" max="16" width="9.42578125" bestFit="1" customWidth="1"/>
    <col min="17" max="17" width="10.28515625" bestFit="1" customWidth="1"/>
    <col min="18" max="18" width="15.85546875" bestFit="1" customWidth="1"/>
    <col min="19" max="19" width="24.28515625" bestFit="1" customWidth="1"/>
  </cols>
  <sheetData>
    <row r="1" spans="1:15" x14ac:dyDescent="0.25">
      <c r="E1" s="4" t="s">
        <v>5</v>
      </c>
      <c r="F1" s="4"/>
      <c r="H1" s="4" t="s">
        <v>9</v>
      </c>
      <c r="I1" s="4"/>
      <c r="J1" s="4"/>
      <c r="K1" s="4"/>
      <c r="L1" s="4"/>
      <c r="M1" s="4"/>
    </row>
    <row r="2" spans="1:15" s="12" customFormat="1" ht="15.75" x14ac:dyDescent="0.25">
      <c r="A2" s="10" t="s">
        <v>1</v>
      </c>
      <c r="B2" s="11" t="s">
        <v>3</v>
      </c>
      <c r="C2" s="11" t="s">
        <v>4</v>
      </c>
      <c r="E2" s="11" t="s">
        <v>6</v>
      </c>
      <c r="F2" s="11" t="s">
        <v>7</v>
      </c>
      <c r="H2" s="11" t="s">
        <v>10</v>
      </c>
      <c r="I2" s="11" t="s">
        <v>11</v>
      </c>
      <c r="K2" s="11" t="s">
        <v>12</v>
      </c>
      <c r="L2" s="11" t="s">
        <v>13</v>
      </c>
      <c r="N2" s="11" t="s">
        <v>17</v>
      </c>
      <c r="O2" s="11"/>
    </row>
    <row r="3" spans="1:15" x14ac:dyDescent="0.25">
      <c r="A3" s="1">
        <v>43423</v>
      </c>
      <c r="B3" s="3">
        <v>4.43</v>
      </c>
      <c r="C3" s="3">
        <v>1.1139130434784199</v>
      </c>
    </row>
    <row r="4" spans="1:15" x14ac:dyDescent="0.25">
      <c r="A4" s="1">
        <v>43424</v>
      </c>
      <c r="B4" s="3">
        <v>4.0999999999999996</v>
      </c>
      <c r="C4" s="3">
        <v>1.0591304347827599</v>
      </c>
      <c r="E4" s="5">
        <f>(B4-B3)/B3</f>
        <v>-7.4492099322799113E-2</v>
      </c>
      <c r="F4" s="5">
        <f>(C4-C3)/C3</f>
        <v>-4.9180327868852451E-2</v>
      </c>
      <c r="H4" s="5">
        <f>E4-$E$252</f>
        <v>-7.4157914554191254E-2</v>
      </c>
      <c r="I4" s="5">
        <f>F4-$F$252</f>
        <v>-5.1064211463762818E-2</v>
      </c>
      <c r="K4" s="13">
        <f>H4*H4</f>
        <v>5.4993962910267306E-3</v>
      </c>
      <c r="L4" s="13">
        <f>I4*I4</f>
        <v>2.6075536924158862E-3</v>
      </c>
      <c r="N4" s="13">
        <f>H4*I4</f>
        <v>3.7868154305068765E-3</v>
      </c>
    </row>
    <row r="5" spans="1:15" x14ac:dyDescent="0.25">
      <c r="A5" s="1">
        <v>43425</v>
      </c>
      <c r="B5" s="3">
        <v>4</v>
      </c>
      <c r="C5" s="3">
        <v>1.0500000000001499</v>
      </c>
      <c r="E5" s="5">
        <f t="shared" ref="E5:F68" si="0">(B5-B4)/B4</f>
        <v>-2.4390243902438939E-2</v>
      </c>
      <c r="F5" s="5">
        <f t="shared" si="0"/>
        <v>-8.6206896551724119E-3</v>
      </c>
      <c r="H5" s="5">
        <f t="shared" ref="H5:H68" si="1">E5-$E$252</f>
        <v>-2.4056059133831083E-2</v>
      </c>
      <c r="I5" s="5">
        <f t="shared" ref="I5:I68" si="2">F5-$F$252</f>
        <v>-1.0504573250082777E-2</v>
      </c>
      <c r="K5" s="13">
        <f t="shared" ref="K5:L68" si="3">H5*H5</f>
        <v>5.786939810503779E-4</v>
      </c>
      <c r="L5" s="13">
        <f t="shared" si="3"/>
        <v>1.1034605916635464E-4</v>
      </c>
      <c r="N5" s="13">
        <f t="shared" ref="N5:N68" si="4">H5*I5</f>
        <v>2.5269863527965146E-4</v>
      </c>
    </row>
    <row r="6" spans="1:15" x14ac:dyDescent="0.25">
      <c r="A6" s="1">
        <v>43426</v>
      </c>
      <c r="B6" s="3">
        <v>3.88</v>
      </c>
      <c r="C6" s="3">
        <v>1.0408695652175399</v>
      </c>
      <c r="E6" s="5">
        <f t="shared" si="0"/>
        <v>-3.0000000000000027E-2</v>
      </c>
      <c r="F6" s="5">
        <f t="shared" si="0"/>
        <v>-8.6956521739130418E-3</v>
      </c>
      <c r="H6" s="5">
        <f t="shared" si="1"/>
        <v>-2.9665815231392171E-2</v>
      </c>
      <c r="I6" s="5">
        <f t="shared" si="2"/>
        <v>-1.0579535768823405E-2</v>
      </c>
      <c r="K6" s="13">
        <f t="shared" si="3"/>
        <v>8.800605933430997E-4</v>
      </c>
      <c r="L6" s="13">
        <f t="shared" si="3"/>
        <v>1.1192657708381384E-4</v>
      </c>
      <c r="N6" s="13">
        <f t="shared" si="4"/>
        <v>3.1385055335181967E-4</v>
      </c>
    </row>
    <row r="7" spans="1:15" x14ac:dyDescent="0.25">
      <c r="A7" s="1">
        <v>43427</v>
      </c>
      <c r="B7" s="3">
        <v>3.83</v>
      </c>
      <c r="C7" s="3">
        <v>1.0408695652175399</v>
      </c>
      <c r="E7" s="5">
        <f t="shared" si="0"/>
        <v>-1.2886597938144284E-2</v>
      </c>
      <c r="F7" s="5">
        <f t="shared" si="0"/>
        <v>0</v>
      </c>
      <c r="H7" s="5">
        <f t="shared" si="1"/>
        <v>-1.255241316953643E-2</v>
      </c>
      <c r="I7" s="5">
        <f t="shared" si="2"/>
        <v>-1.8838835949103643E-3</v>
      </c>
      <c r="K7" s="13">
        <f t="shared" si="3"/>
        <v>1.575630763787516E-4</v>
      </c>
      <c r="L7" s="13">
        <f t="shared" si="3"/>
        <v>3.5490173991723974E-6</v>
      </c>
      <c r="N7" s="13">
        <f t="shared" si="4"/>
        <v>2.3647285246626489E-5</v>
      </c>
    </row>
    <row r="8" spans="1:15" x14ac:dyDescent="0.25">
      <c r="A8" s="1">
        <v>43430</v>
      </c>
      <c r="B8" s="3">
        <v>3.92</v>
      </c>
      <c r="C8" s="3">
        <v>1.0500000000001499</v>
      </c>
      <c r="E8" s="5">
        <f t="shared" si="0"/>
        <v>2.3498694516971241E-2</v>
      </c>
      <c r="F8" s="5">
        <f t="shared" si="0"/>
        <v>8.7719298245614013E-3</v>
      </c>
      <c r="H8" s="5">
        <f t="shared" si="1"/>
        <v>2.3832879285579096E-2</v>
      </c>
      <c r="I8" s="5">
        <f t="shared" si="2"/>
        <v>6.888046229651037E-3</v>
      </c>
      <c r="K8" s="13">
        <f t="shared" si="3"/>
        <v>5.6800613504098514E-4</v>
      </c>
      <c r="L8" s="13">
        <f t="shared" si="3"/>
        <v>4.7445180861809867E-5</v>
      </c>
      <c r="N8" s="13">
        <f t="shared" si="4"/>
        <v>1.641619743047614E-4</v>
      </c>
    </row>
    <row r="9" spans="1:15" x14ac:dyDescent="0.25">
      <c r="A9" s="1">
        <v>43431</v>
      </c>
      <c r="B9" s="3">
        <v>3.85</v>
      </c>
      <c r="C9" s="3">
        <v>1.0500000000001499</v>
      </c>
      <c r="E9" s="5">
        <f t="shared" si="0"/>
        <v>-1.7857142857142818E-2</v>
      </c>
      <c r="F9" s="5">
        <f t="shared" si="0"/>
        <v>0</v>
      </c>
      <c r="H9" s="5">
        <f t="shared" si="1"/>
        <v>-1.7522958088534962E-2</v>
      </c>
      <c r="I9" s="5">
        <f t="shared" si="2"/>
        <v>-1.8838835949103643E-3</v>
      </c>
      <c r="K9" s="13">
        <f t="shared" si="3"/>
        <v>3.0705406017255289E-4</v>
      </c>
      <c r="L9" s="13">
        <f t="shared" si="3"/>
        <v>3.5490173991723974E-6</v>
      </c>
      <c r="N9" s="13">
        <f t="shared" si="4"/>
        <v>3.3011213277292887E-5</v>
      </c>
    </row>
    <row r="10" spans="1:15" x14ac:dyDescent="0.25">
      <c r="A10" s="1">
        <v>43432</v>
      </c>
      <c r="B10" s="3">
        <v>3.95</v>
      </c>
      <c r="C10" s="3">
        <v>1.0500000000001499</v>
      </c>
      <c r="E10" s="5">
        <f t="shared" si="0"/>
        <v>2.5974025974025997E-2</v>
      </c>
      <c r="F10" s="5">
        <f t="shared" si="0"/>
        <v>0</v>
      </c>
      <c r="H10" s="5">
        <f t="shared" si="1"/>
        <v>2.6308210742633852E-2</v>
      </c>
      <c r="I10" s="5">
        <f t="shared" si="2"/>
        <v>-1.8838835949103643E-3</v>
      </c>
      <c r="K10" s="13">
        <f t="shared" si="3"/>
        <v>6.9212195247883525E-4</v>
      </c>
      <c r="L10" s="13">
        <f t="shared" si="3"/>
        <v>3.5490173991723974E-6</v>
      </c>
      <c r="N10" s="13">
        <f t="shared" si="4"/>
        <v>-4.9561606629492524E-5</v>
      </c>
    </row>
    <row r="11" spans="1:15" x14ac:dyDescent="0.25">
      <c r="A11" s="1">
        <v>43433</v>
      </c>
      <c r="B11" s="3">
        <v>3.95</v>
      </c>
      <c r="C11" s="3">
        <v>1.0591304347827599</v>
      </c>
      <c r="E11" s="5">
        <f t="shared" si="0"/>
        <v>0</v>
      </c>
      <c r="F11" s="5">
        <f t="shared" si="0"/>
        <v>8.6956521739130418E-3</v>
      </c>
      <c r="H11" s="5">
        <f t="shared" si="1"/>
        <v>3.3418476860785473E-4</v>
      </c>
      <c r="I11" s="5">
        <f t="shared" si="2"/>
        <v>6.8117685790026776E-3</v>
      </c>
      <c r="K11" s="13">
        <f t="shared" si="3"/>
        <v>1.1167945956948541E-7</v>
      </c>
      <c r="L11" s="13">
        <f t="shared" si="3"/>
        <v>4.6400191173888158E-5</v>
      </c>
      <c r="N11" s="13">
        <f t="shared" si="4"/>
        <v>2.2763893063842653E-6</v>
      </c>
    </row>
    <row r="12" spans="1:15" x14ac:dyDescent="0.25">
      <c r="A12" s="1">
        <v>43434</v>
      </c>
      <c r="B12" s="3">
        <v>3.92</v>
      </c>
      <c r="C12" s="3">
        <v>1.0500000000001499</v>
      </c>
      <c r="E12" s="5">
        <f t="shared" si="0"/>
        <v>-7.5949367088608225E-3</v>
      </c>
      <c r="F12" s="5">
        <f t="shared" si="0"/>
        <v>-8.6206896551724119E-3</v>
      </c>
      <c r="H12" s="5">
        <f t="shared" si="1"/>
        <v>-7.2607519402529677E-3</v>
      </c>
      <c r="I12" s="5">
        <f t="shared" si="2"/>
        <v>-1.0504573250082777E-2</v>
      </c>
      <c r="K12" s="13">
        <f t="shared" si="3"/>
        <v>5.2718518737887232E-5</v>
      </c>
      <c r="L12" s="13">
        <f t="shared" si="3"/>
        <v>1.1034605916635464E-4</v>
      </c>
      <c r="N12" s="13">
        <f t="shared" si="4"/>
        <v>7.6271100607067953E-5</v>
      </c>
    </row>
    <row r="13" spans="1:15" x14ac:dyDescent="0.25">
      <c r="A13" s="1">
        <v>43437</v>
      </c>
      <c r="B13" s="3">
        <v>3.88</v>
      </c>
      <c r="C13" s="3">
        <v>1.0408695652175399</v>
      </c>
      <c r="E13" s="5">
        <f t="shared" si="0"/>
        <v>-1.0204081632653071E-2</v>
      </c>
      <c r="F13" s="5">
        <f t="shared" si="0"/>
        <v>-8.6956521739130418E-3</v>
      </c>
      <c r="H13" s="5">
        <f t="shared" si="1"/>
        <v>-9.8698968640452168E-3</v>
      </c>
      <c r="I13" s="5">
        <f t="shared" si="2"/>
        <v>-1.0579535768823405E-2</v>
      </c>
      <c r="K13" s="13">
        <f t="shared" si="3"/>
        <v>9.7414864106889611E-5</v>
      </c>
      <c r="L13" s="13">
        <f t="shared" si="3"/>
        <v>1.1192657708381384E-4</v>
      </c>
      <c r="N13" s="13">
        <f t="shared" si="4"/>
        <v>1.0441892690776433E-4</v>
      </c>
    </row>
    <row r="14" spans="1:15" x14ac:dyDescent="0.25">
      <c r="A14" s="1">
        <v>43438</v>
      </c>
      <c r="B14" s="3">
        <v>3.83</v>
      </c>
      <c r="C14" s="3">
        <v>1.0226086956523202</v>
      </c>
      <c r="E14" s="5">
        <f t="shared" si="0"/>
        <v>-1.2886597938144284E-2</v>
      </c>
      <c r="F14" s="5">
        <f t="shared" si="0"/>
        <v>-1.7543859649122591E-2</v>
      </c>
      <c r="H14" s="5">
        <f t="shared" si="1"/>
        <v>-1.255241316953643E-2</v>
      </c>
      <c r="I14" s="5">
        <f t="shared" si="2"/>
        <v>-1.9427743244032954E-2</v>
      </c>
      <c r="K14" s="13">
        <f t="shared" si="3"/>
        <v>1.575630763787516E-4</v>
      </c>
      <c r="L14" s="13">
        <f t="shared" si="3"/>
        <v>3.7743720755606809E-4</v>
      </c>
      <c r="N14" s="13">
        <f t="shared" si="4"/>
        <v>2.4386506015077166E-4</v>
      </c>
    </row>
    <row r="15" spans="1:15" x14ac:dyDescent="0.25">
      <c r="A15" s="1">
        <v>43439</v>
      </c>
      <c r="B15" s="3">
        <v>3.8</v>
      </c>
      <c r="C15" s="3">
        <v>1.0317391304349299</v>
      </c>
      <c r="E15" s="5">
        <f t="shared" si="0"/>
        <v>-7.8328981723238249E-3</v>
      </c>
      <c r="F15" s="5">
        <f t="shared" si="0"/>
        <v>8.9285714285712078E-3</v>
      </c>
      <c r="H15" s="5">
        <f t="shared" si="1"/>
        <v>-7.4987134037159701E-3</v>
      </c>
      <c r="I15" s="5">
        <f t="shared" si="2"/>
        <v>7.0446878336608435E-3</v>
      </c>
      <c r="K15" s="13">
        <f t="shared" si="3"/>
        <v>5.6230702711069552E-5</v>
      </c>
      <c r="L15" s="13">
        <f t="shared" si="3"/>
        <v>4.9627626673729109E-5</v>
      </c>
      <c r="N15" s="13">
        <f t="shared" si="4"/>
        <v>-5.282609508326739E-5</v>
      </c>
    </row>
    <row r="16" spans="1:15" x14ac:dyDescent="0.25">
      <c r="A16" s="1">
        <v>43440</v>
      </c>
      <c r="B16" s="3">
        <v>3.75</v>
      </c>
      <c r="C16" s="3">
        <v>1.0317391304349299</v>
      </c>
      <c r="E16" s="5">
        <f t="shared" si="0"/>
        <v>-1.3157894736842059E-2</v>
      </c>
      <c r="F16" s="5">
        <f t="shared" si="0"/>
        <v>0</v>
      </c>
      <c r="H16" s="5">
        <f t="shared" si="1"/>
        <v>-1.2823709968234205E-2</v>
      </c>
      <c r="I16" s="5">
        <f t="shared" si="2"/>
        <v>-1.8838835949103643E-3</v>
      </c>
      <c r="K16" s="13">
        <f t="shared" si="3"/>
        <v>1.6444753734938932E-4</v>
      </c>
      <c r="L16" s="13">
        <f t="shared" si="3"/>
        <v>3.5490173991723974E-6</v>
      </c>
      <c r="N16" s="13">
        <f t="shared" si="4"/>
        <v>2.4158376835044927E-5</v>
      </c>
    </row>
    <row r="17" spans="1:14" x14ac:dyDescent="0.25">
      <c r="A17" s="1">
        <v>43441</v>
      </c>
      <c r="B17" s="3">
        <v>3.81</v>
      </c>
      <c r="C17" s="3">
        <v>1.0408695652175399</v>
      </c>
      <c r="E17" s="5">
        <f t="shared" si="0"/>
        <v>1.6000000000000014E-2</v>
      </c>
      <c r="F17" s="5">
        <f t="shared" si="0"/>
        <v>8.8495575221238919E-3</v>
      </c>
      <c r="H17" s="5">
        <f t="shared" si="1"/>
        <v>1.633418476860787E-2</v>
      </c>
      <c r="I17" s="5">
        <f t="shared" si="2"/>
        <v>6.9656739272135277E-3</v>
      </c>
      <c r="K17" s="13">
        <f t="shared" si="3"/>
        <v>2.6680559205502133E-4</v>
      </c>
      <c r="L17" s="13">
        <f t="shared" si="3"/>
        <v>4.8520613260262332E-5</v>
      </c>
      <c r="N17" s="13">
        <f t="shared" si="4"/>
        <v>1.1377860496498016E-4</v>
      </c>
    </row>
    <row r="18" spans="1:14" x14ac:dyDescent="0.25">
      <c r="A18" s="1">
        <v>43444</v>
      </c>
      <c r="B18" s="3">
        <v>3.78</v>
      </c>
      <c r="C18" s="3">
        <v>1.0317391304349299</v>
      </c>
      <c r="E18" s="5">
        <f t="shared" si="0"/>
        <v>-7.8740157480315619E-3</v>
      </c>
      <c r="F18" s="5">
        <f t="shared" si="0"/>
        <v>-8.7719298245614013E-3</v>
      </c>
      <c r="H18" s="5">
        <f t="shared" si="1"/>
        <v>-7.539830979423707E-3</v>
      </c>
      <c r="I18" s="5">
        <f t="shared" si="2"/>
        <v>-1.0655813419471766E-2</v>
      </c>
      <c r="K18" s="13">
        <f t="shared" si="3"/>
        <v>5.684905119827746E-5</v>
      </c>
      <c r="L18" s="13">
        <f t="shared" si="3"/>
        <v>1.1354635963059458E-4</v>
      </c>
      <c r="N18" s="13">
        <f t="shared" si="4"/>
        <v>8.0343032131092085E-5</v>
      </c>
    </row>
    <row r="19" spans="1:14" x14ac:dyDescent="0.25">
      <c r="A19" s="1">
        <v>43445</v>
      </c>
      <c r="B19" s="3">
        <v>3.75</v>
      </c>
      <c r="C19" s="3">
        <v>1.0408695652175399</v>
      </c>
      <c r="E19" s="5">
        <f t="shared" si="0"/>
        <v>-7.9365079365078858E-3</v>
      </c>
      <c r="F19" s="5">
        <f t="shared" si="0"/>
        <v>8.8495575221238919E-3</v>
      </c>
      <c r="H19" s="5">
        <f t="shared" si="1"/>
        <v>-7.6023231679000309E-3</v>
      </c>
      <c r="I19" s="5">
        <f t="shared" si="2"/>
        <v>6.9656739272135277E-3</v>
      </c>
      <c r="K19" s="13">
        <f t="shared" si="3"/>
        <v>5.7795317549189565E-5</v>
      </c>
      <c r="L19" s="13">
        <f t="shared" si="3"/>
        <v>4.8520613260262332E-5</v>
      </c>
      <c r="N19" s="13">
        <f t="shared" si="4"/>
        <v>-5.2955304276892592E-5</v>
      </c>
    </row>
    <row r="20" spans="1:14" x14ac:dyDescent="0.25">
      <c r="A20" s="1">
        <v>43446</v>
      </c>
      <c r="B20" s="3">
        <v>3.59</v>
      </c>
      <c r="C20" s="3">
        <v>0.98608695652188005</v>
      </c>
      <c r="E20" s="5">
        <f t="shared" si="0"/>
        <v>-4.2666666666666707E-2</v>
      </c>
      <c r="F20" s="5">
        <f t="shared" si="0"/>
        <v>-5.26315789473683E-2</v>
      </c>
      <c r="H20" s="5">
        <f t="shared" si="1"/>
        <v>-4.2332481898058855E-2</v>
      </c>
      <c r="I20" s="5">
        <f t="shared" si="2"/>
        <v>-5.4515462542278667E-2</v>
      </c>
      <c r="K20" s="13">
        <f t="shared" si="3"/>
        <v>1.7920390236494806E-3</v>
      </c>
      <c r="L20" s="13">
        <f t="shared" si="3"/>
        <v>2.9719356561985883E-3</v>
      </c>
      <c r="N20" s="13">
        <f t="shared" si="4"/>
        <v>2.3077748312353174E-3</v>
      </c>
    </row>
    <row r="21" spans="1:14" x14ac:dyDescent="0.25">
      <c r="A21" s="1">
        <v>43447</v>
      </c>
      <c r="B21" s="3">
        <v>3.58</v>
      </c>
      <c r="C21" s="3">
        <v>0.98608695652188005</v>
      </c>
      <c r="E21" s="5">
        <f t="shared" si="0"/>
        <v>-2.7855153203342024E-3</v>
      </c>
      <c r="F21" s="5">
        <f t="shared" si="0"/>
        <v>0</v>
      </c>
      <c r="H21" s="5">
        <f t="shared" si="1"/>
        <v>-2.4513305517263476E-3</v>
      </c>
      <c r="I21" s="5">
        <f t="shared" si="2"/>
        <v>-1.8838835949103643E-3</v>
      </c>
      <c r="K21" s="13">
        <f t="shared" si="3"/>
        <v>6.0090214738269996E-6</v>
      </c>
      <c r="L21" s="13">
        <f t="shared" si="3"/>
        <v>3.5490173991723974E-6</v>
      </c>
      <c r="N21" s="13">
        <f t="shared" si="4"/>
        <v>4.6180214120998388E-6</v>
      </c>
    </row>
    <row r="22" spans="1:14" x14ac:dyDescent="0.25">
      <c r="A22" s="1">
        <v>43448</v>
      </c>
      <c r="B22" s="3">
        <v>3.43</v>
      </c>
      <c r="C22" s="3">
        <v>1.0043478260870999</v>
      </c>
      <c r="E22" s="5">
        <f t="shared" si="0"/>
        <v>-4.18994413407821E-2</v>
      </c>
      <c r="F22" s="5">
        <f t="shared" si="0"/>
        <v>1.85185185185184E-2</v>
      </c>
      <c r="H22" s="5">
        <f t="shared" si="1"/>
        <v>-4.1565256572174247E-2</v>
      </c>
      <c r="I22" s="5">
        <f t="shared" si="2"/>
        <v>1.6634634923608036E-2</v>
      </c>
      <c r="K22" s="13">
        <f t="shared" si="3"/>
        <v>1.7276705539106744E-3</v>
      </c>
      <c r="L22" s="13">
        <f t="shared" si="3"/>
        <v>2.7671107904172012E-4</v>
      </c>
      <c r="N22" s="13">
        <f t="shared" si="4"/>
        <v>-6.9142286858421814E-4</v>
      </c>
    </row>
    <row r="23" spans="1:14" x14ac:dyDescent="0.25">
      <c r="A23" s="1">
        <v>43451</v>
      </c>
      <c r="B23" s="3">
        <v>3.45</v>
      </c>
      <c r="C23" s="3">
        <v>0.98608695652188005</v>
      </c>
      <c r="E23" s="5">
        <f t="shared" si="0"/>
        <v>5.8309037900874687E-3</v>
      </c>
      <c r="F23" s="5">
        <f t="shared" si="0"/>
        <v>-1.8181818181818066E-2</v>
      </c>
      <c r="H23" s="5">
        <f t="shared" si="1"/>
        <v>6.1650885586953235E-3</v>
      </c>
      <c r="I23" s="5">
        <f t="shared" si="2"/>
        <v>-2.006570177672843E-2</v>
      </c>
      <c r="K23" s="13">
        <f t="shared" si="3"/>
        <v>3.8008316936555978E-5</v>
      </c>
      <c r="L23" s="13">
        <f t="shared" si="3"/>
        <v>4.0263238779260249E-4</v>
      </c>
      <c r="N23" s="13">
        <f t="shared" si="4"/>
        <v>-1.2370682844590087E-4</v>
      </c>
    </row>
    <row r="24" spans="1:14" x14ac:dyDescent="0.25">
      <c r="A24" s="1">
        <v>43452</v>
      </c>
      <c r="B24" s="3">
        <v>3.47</v>
      </c>
      <c r="C24" s="3">
        <v>0.99521739130449005</v>
      </c>
      <c r="E24" s="5">
        <f t="shared" si="0"/>
        <v>5.7971014492753676E-3</v>
      </c>
      <c r="F24" s="5">
        <f t="shared" si="0"/>
        <v>9.2592592592592553E-3</v>
      </c>
      <c r="H24" s="5">
        <f t="shared" si="1"/>
        <v>6.1312862178832224E-3</v>
      </c>
      <c r="I24" s="5">
        <f t="shared" si="2"/>
        <v>7.375375664348891E-3</v>
      </c>
      <c r="K24" s="13">
        <f t="shared" si="3"/>
        <v>3.7592670685604752E-5</v>
      </c>
      <c r="L24" s="13">
        <f t="shared" si="3"/>
        <v>5.4396166190269844E-5</v>
      </c>
      <c r="N24" s="13">
        <f t="shared" si="4"/>
        <v>4.5220539162533668E-5</v>
      </c>
    </row>
    <row r="25" spans="1:14" x14ac:dyDescent="0.25">
      <c r="A25" s="1">
        <v>43453</v>
      </c>
      <c r="B25" s="3">
        <v>3.61</v>
      </c>
      <c r="C25" s="3">
        <v>0.99521739130449005</v>
      </c>
      <c r="E25" s="5">
        <f t="shared" si="0"/>
        <v>4.0345821325648318E-2</v>
      </c>
      <c r="F25" s="5">
        <f t="shared" si="0"/>
        <v>0</v>
      </c>
      <c r="H25" s="5">
        <f t="shared" si="1"/>
        <v>4.068000609425617E-2</v>
      </c>
      <c r="I25" s="5">
        <f t="shared" si="2"/>
        <v>-1.8838835949103643E-3</v>
      </c>
      <c r="K25" s="13">
        <f t="shared" si="3"/>
        <v>1.6548628958287191E-3</v>
      </c>
      <c r="L25" s="13">
        <f t="shared" si="3"/>
        <v>3.5490173991723974E-6</v>
      </c>
      <c r="N25" s="13">
        <f t="shared" si="4"/>
        <v>-7.6636396121822846E-5</v>
      </c>
    </row>
    <row r="26" spans="1:14" x14ac:dyDescent="0.25">
      <c r="A26" s="1">
        <v>43454</v>
      </c>
      <c r="B26" s="3">
        <v>3.52</v>
      </c>
      <c r="C26" s="3">
        <v>0.96782608695666006</v>
      </c>
      <c r="E26" s="5">
        <f t="shared" si="0"/>
        <v>-2.4930747922437636E-2</v>
      </c>
      <c r="F26" s="5">
        <f t="shared" si="0"/>
        <v>-2.7522935779816505E-2</v>
      </c>
      <c r="H26" s="5">
        <f t="shared" si="1"/>
        <v>-2.4596563153829781E-2</v>
      </c>
      <c r="I26" s="5">
        <f t="shared" si="2"/>
        <v>-2.9406819374726868E-2</v>
      </c>
      <c r="K26" s="13">
        <f t="shared" si="3"/>
        <v>6.0499091898033684E-4</v>
      </c>
      <c r="L26" s="13">
        <f t="shared" si="3"/>
        <v>8.6476102573781154E-4</v>
      </c>
      <c r="N26" s="13">
        <f t="shared" si="4"/>
        <v>7.2330668990373457E-4</v>
      </c>
    </row>
    <row r="27" spans="1:14" x14ac:dyDescent="0.25">
      <c r="A27" s="1">
        <v>43455</v>
      </c>
      <c r="B27" s="3">
        <v>3.52</v>
      </c>
      <c r="C27" s="3">
        <v>0.95869565217404995</v>
      </c>
      <c r="E27" s="5">
        <f t="shared" si="0"/>
        <v>0</v>
      </c>
      <c r="F27" s="5">
        <f t="shared" si="0"/>
        <v>-9.4339622641510541E-3</v>
      </c>
      <c r="H27" s="5">
        <f t="shared" si="1"/>
        <v>3.3418476860785473E-4</v>
      </c>
      <c r="I27" s="5">
        <f t="shared" si="2"/>
        <v>-1.1317845859061419E-2</v>
      </c>
      <c r="K27" s="13">
        <f t="shared" si="3"/>
        <v>1.1167945956948541E-7</v>
      </c>
      <c r="L27" s="13">
        <f t="shared" si="3"/>
        <v>1.2809363488947373E-4</v>
      </c>
      <c r="N27" s="13">
        <f t="shared" si="4"/>
        <v>-3.7822516995498074E-6</v>
      </c>
    </row>
    <row r="28" spans="1:14" x14ac:dyDescent="0.25">
      <c r="A28" s="1">
        <v>43458</v>
      </c>
      <c r="B28" s="3">
        <v>3.5</v>
      </c>
      <c r="C28" s="3">
        <v>0.95869565217404995</v>
      </c>
      <c r="E28" s="5">
        <f t="shared" si="0"/>
        <v>-5.6818181818181872E-3</v>
      </c>
      <c r="F28" s="5">
        <f t="shared" si="0"/>
        <v>0</v>
      </c>
      <c r="H28" s="5">
        <f t="shared" si="1"/>
        <v>-5.3476334132103323E-3</v>
      </c>
      <c r="I28" s="5">
        <f t="shared" si="2"/>
        <v>-1.8838835949103643E-3</v>
      </c>
      <c r="K28" s="13">
        <f t="shared" si="3"/>
        <v>2.8597183122083589E-5</v>
      </c>
      <c r="L28" s="13">
        <f t="shared" si="3"/>
        <v>3.5490173991723974E-6</v>
      </c>
      <c r="N28" s="13">
        <f t="shared" si="4"/>
        <v>1.0074318858741462E-5</v>
      </c>
    </row>
    <row r="29" spans="1:14" x14ac:dyDescent="0.25">
      <c r="A29" s="1">
        <v>43459</v>
      </c>
      <c r="B29" s="3">
        <v>3.44</v>
      </c>
      <c r="C29" s="3">
        <v>0.94043478260882996</v>
      </c>
      <c r="E29" s="5">
        <f t="shared" si="0"/>
        <v>-1.7142857142857158E-2</v>
      </c>
      <c r="F29" s="5">
        <f t="shared" si="0"/>
        <v>-1.9047619047619042E-2</v>
      </c>
      <c r="H29" s="5">
        <f t="shared" si="1"/>
        <v>-1.6808672374249302E-2</v>
      </c>
      <c r="I29" s="5">
        <f t="shared" si="2"/>
        <v>-2.0931502642529406E-2</v>
      </c>
      <c r="K29" s="13">
        <f t="shared" si="3"/>
        <v>2.8253146698485165E-4</v>
      </c>
      <c r="L29" s="13">
        <f t="shared" si="3"/>
        <v>4.3812780287421548E-4</v>
      </c>
      <c r="N29" s="13">
        <f t="shared" si="4"/>
        <v>3.5183077021901029E-4</v>
      </c>
    </row>
    <row r="30" spans="1:14" x14ac:dyDescent="0.25">
      <c r="A30" s="1">
        <v>43460</v>
      </c>
      <c r="B30" s="3">
        <v>3.45</v>
      </c>
      <c r="C30" s="3">
        <v>0.94956521739143995</v>
      </c>
      <c r="E30" s="5">
        <f t="shared" si="0"/>
        <v>2.9069767441861137E-3</v>
      </c>
      <c r="F30" s="5">
        <f t="shared" si="0"/>
        <v>9.7087378640776673E-3</v>
      </c>
      <c r="H30" s="5">
        <f t="shared" si="1"/>
        <v>3.2411615127939685E-3</v>
      </c>
      <c r="I30" s="5">
        <f t="shared" si="2"/>
        <v>7.8248542691673022E-3</v>
      </c>
      <c r="K30" s="13">
        <f t="shared" si="3"/>
        <v>1.0505127952016887E-5</v>
      </c>
      <c r="L30" s="13">
        <f t="shared" si="3"/>
        <v>6.1228344333705758E-5</v>
      </c>
      <c r="N30" s="13">
        <f t="shared" si="4"/>
        <v>2.5361616500446637E-5</v>
      </c>
    </row>
    <row r="31" spans="1:14" x14ac:dyDescent="0.25">
      <c r="A31" s="1">
        <v>43461</v>
      </c>
      <c r="B31" s="3">
        <v>3.48</v>
      </c>
      <c r="C31" s="3">
        <v>0.94043478260882996</v>
      </c>
      <c r="E31" s="5">
        <f t="shared" si="0"/>
        <v>8.6956521739129863E-3</v>
      </c>
      <c r="F31" s="5">
        <f t="shared" si="0"/>
        <v>-9.6153846153846124E-3</v>
      </c>
      <c r="H31" s="5">
        <f t="shared" si="1"/>
        <v>9.0298369425208403E-3</v>
      </c>
      <c r="I31" s="5">
        <f t="shared" si="2"/>
        <v>-1.1499268210294976E-2</v>
      </c>
      <c r="K31" s="13">
        <f t="shared" si="3"/>
        <v>8.1537955208514122E-5</v>
      </c>
      <c r="L31" s="13">
        <f t="shared" si="3"/>
        <v>1.3223316937230063E-4</v>
      </c>
      <c r="N31" s="13">
        <f t="shared" si="4"/>
        <v>-1.0383651689727708E-4</v>
      </c>
    </row>
    <row r="32" spans="1:14" x14ac:dyDescent="0.25">
      <c r="A32" s="1">
        <v>43462</v>
      </c>
      <c r="B32" s="3">
        <v>3.49</v>
      </c>
      <c r="C32" s="3">
        <v>0.92217391304360996</v>
      </c>
      <c r="E32" s="5">
        <f t="shared" si="0"/>
        <v>2.8735632183908709E-3</v>
      </c>
      <c r="F32" s="5">
        <f t="shared" si="0"/>
        <v>-1.9417475728155335E-2</v>
      </c>
      <c r="H32" s="5">
        <f t="shared" si="1"/>
        <v>3.2077479869987257E-3</v>
      </c>
      <c r="I32" s="5">
        <f t="shared" si="2"/>
        <v>-2.1301359323065698E-2</v>
      </c>
      <c r="K32" s="13">
        <f t="shared" si="3"/>
        <v>1.0289647148094377E-5</v>
      </c>
      <c r="L32" s="13">
        <f t="shared" si="3"/>
        <v>4.5374790901035793E-4</v>
      </c>
      <c r="N32" s="13">
        <f t="shared" si="4"/>
        <v>-6.8329392488900527E-5</v>
      </c>
    </row>
    <row r="33" spans="1:14" x14ac:dyDescent="0.25">
      <c r="A33" s="1">
        <v>43465</v>
      </c>
      <c r="B33" s="3">
        <v>3.48</v>
      </c>
      <c r="C33" s="3">
        <v>0.93130434782621996</v>
      </c>
      <c r="E33" s="5">
        <f t="shared" si="0"/>
        <v>-2.8653295128940486E-3</v>
      </c>
      <c r="F33" s="5">
        <f t="shared" si="0"/>
        <v>9.9009900990098994E-3</v>
      </c>
      <c r="H33" s="5">
        <f t="shared" si="1"/>
        <v>-2.5311447442861938E-3</v>
      </c>
      <c r="I33" s="5">
        <f t="shared" si="2"/>
        <v>8.017106504099536E-3</v>
      </c>
      <c r="K33" s="13">
        <f t="shared" si="3"/>
        <v>6.4066937165276216E-6</v>
      </c>
      <c r="L33" s="13">
        <f t="shared" si="3"/>
        <v>6.4273996698075079E-5</v>
      </c>
      <c r="N33" s="13">
        <f t="shared" si="4"/>
        <v>-2.02924569922342E-5</v>
      </c>
    </row>
    <row r="34" spans="1:14" x14ac:dyDescent="0.25">
      <c r="A34" s="1">
        <v>43467</v>
      </c>
      <c r="B34" s="3">
        <v>3.41</v>
      </c>
      <c r="C34" s="3">
        <v>0.90391304347838997</v>
      </c>
      <c r="E34" s="5">
        <f t="shared" si="0"/>
        <v>-2.0114942528735587E-2</v>
      </c>
      <c r="F34" s="5">
        <f t="shared" si="0"/>
        <v>-2.9411764705882346E-2</v>
      </c>
      <c r="H34" s="5">
        <f t="shared" si="1"/>
        <v>-1.9780757760127731E-2</v>
      </c>
      <c r="I34" s="5">
        <f t="shared" si="2"/>
        <v>-3.1295648300792712E-2</v>
      </c>
      <c r="K34" s="13">
        <f t="shared" si="3"/>
        <v>3.9127837756485346E-4</v>
      </c>
      <c r="L34" s="13">
        <f t="shared" si="3"/>
        <v>9.7941760256690978E-4</v>
      </c>
      <c r="N34" s="13">
        <f t="shared" si="4"/>
        <v>6.1905163798413364E-4</v>
      </c>
    </row>
    <row r="35" spans="1:14" x14ac:dyDescent="0.25">
      <c r="A35" s="1">
        <v>43468</v>
      </c>
      <c r="B35" s="3">
        <v>3.28</v>
      </c>
      <c r="C35" s="3">
        <v>0.86739130434794998</v>
      </c>
      <c r="E35" s="5">
        <f t="shared" si="0"/>
        <v>-3.8123167155425318E-2</v>
      </c>
      <c r="F35" s="5">
        <f t="shared" si="0"/>
        <v>-4.0404040404040394E-2</v>
      </c>
      <c r="H35" s="5">
        <f t="shared" si="1"/>
        <v>-3.7788982386817466E-2</v>
      </c>
      <c r="I35" s="5">
        <f t="shared" si="2"/>
        <v>-4.228792399895076E-2</v>
      </c>
      <c r="K35" s="13">
        <f t="shared" si="3"/>
        <v>1.4280071898312007E-3</v>
      </c>
      <c r="L35" s="13">
        <f t="shared" si="3"/>
        <v>1.7882685161410357E-3</v>
      </c>
      <c r="N35" s="13">
        <f t="shared" si="4"/>
        <v>1.5980176151714259E-3</v>
      </c>
    </row>
    <row r="36" spans="1:14" x14ac:dyDescent="0.25">
      <c r="A36" s="1">
        <v>43469</v>
      </c>
      <c r="B36" s="3">
        <v>3.32</v>
      </c>
      <c r="C36" s="3">
        <v>0.87652173913055997</v>
      </c>
      <c r="E36" s="5">
        <f t="shared" si="0"/>
        <v>1.2195121951219523E-2</v>
      </c>
      <c r="F36" s="5">
        <f t="shared" si="0"/>
        <v>1.0526315789473682E-2</v>
      </c>
      <c r="H36" s="5">
        <f t="shared" si="1"/>
        <v>1.2529306719827377E-2</v>
      </c>
      <c r="I36" s="5">
        <f t="shared" si="2"/>
        <v>8.6424321945633188E-3</v>
      </c>
      <c r="K36" s="13">
        <f t="shared" si="3"/>
        <v>1.5698352687951145E-4</v>
      </c>
      <c r="L36" s="13">
        <f t="shared" si="3"/>
        <v>7.4691634237624544E-5</v>
      </c>
      <c r="N36" s="13">
        <f t="shared" si="4"/>
        <v>1.0828368377099465E-4</v>
      </c>
    </row>
    <row r="37" spans="1:14" x14ac:dyDescent="0.25">
      <c r="A37" s="1">
        <v>43472</v>
      </c>
      <c r="B37" s="3">
        <v>3.36</v>
      </c>
      <c r="C37" s="3">
        <v>0.89478260869577997</v>
      </c>
      <c r="E37" s="5">
        <f t="shared" si="0"/>
        <v>1.2048192771084348E-2</v>
      </c>
      <c r="F37" s="5">
        <f t="shared" si="0"/>
        <v>2.0833333333333329E-2</v>
      </c>
      <c r="H37" s="5">
        <f t="shared" si="1"/>
        <v>1.2382377539692202E-2</v>
      </c>
      <c r="I37" s="5">
        <f t="shared" si="2"/>
        <v>1.8949449738422965E-2</v>
      </c>
      <c r="K37" s="13">
        <f t="shared" si="3"/>
        <v>1.5332327353547392E-4</v>
      </c>
      <c r="L37" s="13">
        <f t="shared" si="3"/>
        <v>3.5908164538901819E-4</v>
      </c>
      <c r="N37" s="13">
        <f t="shared" si="4"/>
        <v>2.346392408305748E-4</v>
      </c>
    </row>
    <row r="38" spans="1:14" x14ac:dyDescent="0.25">
      <c r="A38" s="1">
        <v>43473</v>
      </c>
      <c r="B38" s="3">
        <v>3.36</v>
      </c>
      <c r="C38" s="3">
        <v>0.88565217391316997</v>
      </c>
      <c r="E38" s="5">
        <f t="shared" si="0"/>
        <v>0</v>
      </c>
      <c r="F38" s="5">
        <f t="shared" si="0"/>
        <v>-1.0204081632653059E-2</v>
      </c>
      <c r="H38" s="5">
        <f t="shared" si="1"/>
        <v>3.3418476860785473E-4</v>
      </c>
      <c r="I38" s="5">
        <f t="shared" si="2"/>
        <v>-1.2087965227563422E-2</v>
      </c>
      <c r="K38" s="13">
        <f t="shared" si="3"/>
        <v>1.1167945956948541E-7</v>
      </c>
      <c r="L38" s="13">
        <f t="shared" si="3"/>
        <v>1.4611890334278243E-4</v>
      </c>
      <c r="N38" s="13">
        <f t="shared" si="4"/>
        <v>-4.0396138625130766E-6</v>
      </c>
    </row>
    <row r="39" spans="1:14" x14ac:dyDescent="0.25">
      <c r="A39" s="1">
        <v>43474</v>
      </c>
      <c r="B39" s="3">
        <v>3.39</v>
      </c>
      <c r="C39" s="3">
        <v>0.86739130434794998</v>
      </c>
      <c r="E39" s="5">
        <f t="shared" si="0"/>
        <v>8.9285714285715027E-3</v>
      </c>
      <c r="F39" s="5">
        <f t="shared" si="0"/>
        <v>-2.0618556701030924E-2</v>
      </c>
      <c r="H39" s="5">
        <f t="shared" si="1"/>
        <v>9.2627561971793566E-3</v>
      </c>
      <c r="I39" s="5">
        <f t="shared" si="2"/>
        <v>-2.2502440295941287E-2</v>
      </c>
      <c r="K39" s="13">
        <f t="shared" si="3"/>
        <v>8.5798652368384581E-5</v>
      </c>
      <c r="L39" s="13">
        <f t="shared" si="3"/>
        <v>5.0635981927240226E-4</v>
      </c>
      <c r="N39" s="13">
        <f t="shared" si="4"/>
        <v>-2.0843461830288864E-4</v>
      </c>
    </row>
    <row r="40" spans="1:14" x14ac:dyDescent="0.25">
      <c r="A40" s="1">
        <v>43475</v>
      </c>
      <c r="B40" s="3">
        <v>3.39</v>
      </c>
      <c r="C40" s="3">
        <v>0.86739130434794998</v>
      </c>
      <c r="E40" s="5">
        <f t="shared" si="0"/>
        <v>0</v>
      </c>
      <c r="F40" s="5">
        <f t="shared" si="0"/>
        <v>0</v>
      </c>
      <c r="H40" s="5">
        <f t="shared" si="1"/>
        <v>3.3418476860785473E-4</v>
      </c>
      <c r="I40" s="5">
        <f t="shared" si="2"/>
        <v>-1.8838835949103643E-3</v>
      </c>
      <c r="K40" s="13">
        <f t="shared" si="3"/>
        <v>1.1167945956948541E-7</v>
      </c>
      <c r="L40" s="13">
        <f t="shared" si="3"/>
        <v>3.5490173991723974E-6</v>
      </c>
      <c r="N40" s="13">
        <f t="shared" si="4"/>
        <v>-6.2956520324925359E-7</v>
      </c>
    </row>
    <row r="41" spans="1:14" x14ac:dyDescent="0.25">
      <c r="A41" s="1">
        <v>43476</v>
      </c>
      <c r="B41" s="3">
        <v>3.43</v>
      </c>
      <c r="C41" s="3">
        <v>0.88565217391316997</v>
      </c>
      <c r="E41" s="5">
        <f t="shared" si="0"/>
        <v>1.1799410029498535E-2</v>
      </c>
      <c r="F41" s="5">
        <f t="shared" si="0"/>
        <v>2.1052631578947364E-2</v>
      </c>
      <c r="H41" s="5">
        <f t="shared" si="1"/>
        <v>1.2133594798106389E-2</v>
      </c>
      <c r="I41" s="5">
        <f t="shared" si="2"/>
        <v>1.9168747984037001E-2</v>
      </c>
      <c r="K41" s="13">
        <f t="shared" si="3"/>
        <v>1.4722412272463444E-4</v>
      </c>
      <c r="L41" s="13">
        <f t="shared" si="3"/>
        <v>3.6744089927552261E-4</v>
      </c>
      <c r="N41" s="13">
        <f t="shared" si="4"/>
        <v>2.325858208253237E-4</v>
      </c>
    </row>
    <row r="42" spans="1:14" x14ac:dyDescent="0.25">
      <c r="A42" s="1">
        <v>43479</v>
      </c>
      <c r="B42" s="3">
        <v>3.42</v>
      </c>
      <c r="C42" s="3">
        <v>0.87652173913055997</v>
      </c>
      <c r="E42" s="5">
        <f t="shared" si="0"/>
        <v>-2.915451895043799E-3</v>
      </c>
      <c r="F42" s="5">
        <f t="shared" si="0"/>
        <v>-1.0309278350515462E-2</v>
      </c>
      <c r="H42" s="5">
        <f t="shared" si="1"/>
        <v>-2.5812671264359441E-3</v>
      </c>
      <c r="I42" s="5">
        <f t="shared" si="2"/>
        <v>-1.2193161945425825E-2</v>
      </c>
      <c r="K42" s="13">
        <f t="shared" si="3"/>
        <v>6.6629399780188763E-6</v>
      </c>
      <c r="L42" s="13">
        <f t="shared" si="3"/>
        <v>1.4867319822738049E-4</v>
      </c>
      <c r="N42" s="13">
        <f t="shared" si="4"/>
        <v>3.1473808097037428E-5</v>
      </c>
    </row>
    <row r="43" spans="1:14" x14ac:dyDescent="0.25">
      <c r="A43" s="1">
        <v>43480</v>
      </c>
      <c r="B43" s="3">
        <v>3.44</v>
      </c>
      <c r="C43" s="3">
        <v>0.90391304347838997</v>
      </c>
      <c r="E43" s="5">
        <f t="shared" si="0"/>
        <v>5.8479532163742748E-3</v>
      </c>
      <c r="F43" s="5">
        <f t="shared" si="0"/>
        <v>3.1249999999999993E-2</v>
      </c>
      <c r="H43" s="5">
        <f t="shared" si="1"/>
        <v>6.1821379849821296E-3</v>
      </c>
      <c r="I43" s="5">
        <f t="shared" si="2"/>
        <v>2.936611640508963E-2</v>
      </c>
      <c r="K43" s="13">
        <f t="shared" si="3"/>
        <v>3.8218830065358908E-5</v>
      </c>
      <c r="L43" s="13">
        <f t="shared" si="3"/>
        <v>8.6236879271727428E-4</v>
      </c>
      <c r="N43" s="13">
        <f t="shared" si="4"/>
        <v>1.8154538369931147E-4</v>
      </c>
    </row>
    <row r="44" spans="1:14" x14ac:dyDescent="0.25">
      <c r="A44" s="1">
        <v>43481</v>
      </c>
      <c r="B44" s="3">
        <v>3.46</v>
      </c>
      <c r="C44" s="3">
        <v>0.91304347826099996</v>
      </c>
      <c r="E44" s="5">
        <f t="shared" si="0"/>
        <v>5.8139534883720981E-3</v>
      </c>
      <c r="F44" s="5">
        <f t="shared" si="0"/>
        <v>1.0101010101010098E-2</v>
      </c>
      <c r="H44" s="5">
        <f t="shared" si="1"/>
        <v>6.148138256979953E-3</v>
      </c>
      <c r="I44" s="5">
        <f t="shared" si="2"/>
        <v>8.2171265060997332E-3</v>
      </c>
      <c r="K44" s="13">
        <f t="shared" si="3"/>
        <v>3.7799604026940493E-5</v>
      </c>
      <c r="L44" s="13">
        <f t="shared" si="3"/>
        <v>6.752116801724681E-5</v>
      </c>
      <c r="N44" s="13">
        <f t="shared" si="4"/>
        <v>5.0520029834595783E-5</v>
      </c>
    </row>
    <row r="45" spans="1:14" x14ac:dyDescent="0.25">
      <c r="A45" s="1">
        <v>43482</v>
      </c>
      <c r="B45" s="3">
        <v>3.51</v>
      </c>
      <c r="C45" s="3">
        <v>0.94043478260882996</v>
      </c>
      <c r="E45" s="5">
        <f t="shared" si="0"/>
        <v>1.4450867052023071E-2</v>
      </c>
      <c r="F45" s="5">
        <f t="shared" si="0"/>
        <v>2.9999999999999992E-2</v>
      </c>
      <c r="H45" s="5">
        <f t="shared" si="1"/>
        <v>1.4785051820630925E-2</v>
      </c>
      <c r="I45" s="5">
        <f t="shared" si="2"/>
        <v>2.8116116405089629E-2</v>
      </c>
      <c r="K45" s="13">
        <f t="shared" si="3"/>
        <v>2.1859775733874183E-4</v>
      </c>
      <c r="L45" s="13">
        <f t="shared" si="3"/>
        <v>7.9051600170455013E-4</v>
      </c>
      <c r="N45" s="13">
        <f t="shared" si="4"/>
        <v>4.1569823804414141E-4</v>
      </c>
    </row>
    <row r="46" spans="1:14" x14ac:dyDescent="0.25">
      <c r="A46" s="1">
        <v>43483</v>
      </c>
      <c r="B46" s="3">
        <v>3.54</v>
      </c>
      <c r="C46" s="3">
        <v>0.94043478260882996</v>
      </c>
      <c r="E46" s="5">
        <f t="shared" si="0"/>
        <v>8.547008547008619E-3</v>
      </c>
      <c r="F46" s="5">
        <f t="shared" si="0"/>
        <v>0</v>
      </c>
      <c r="H46" s="5">
        <f t="shared" si="1"/>
        <v>8.881193315616473E-3</v>
      </c>
      <c r="I46" s="5">
        <f t="shared" si="2"/>
        <v>-1.8838835949103643E-3</v>
      </c>
      <c r="K46" s="13">
        <f t="shared" si="3"/>
        <v>7.8875594709350714E-5</v>
      </c>
      <c r="L46" s="13">
        <f t="shared" si="3"/>
        <v>3.5490173991723974E-6</v>
      </c>
      <c r="N46" s="13">
        <f t="shared" si="4"/>
        <v>-1.6731134390517459E-5</v>
      </c>
    </row>
    <row r="47" spans="1:14" x14ac:dyDescent="0.25">
      <c r="A47" s="1">
        <v>43486</v>
      </c>
      <c r="B47" s="3">
        <v>3.52</v>
      </c>
      <c r="C47" s="3">
        <v>0.93130434782621996</v>
      </c>
      <c r="E47" s="5">
        <f t="shared" si="0"/>
        <v>-5.649717514124299E-3</v>
      </c>
      <c r="F47" s="5">
        <f t="shared" si="0"/>
        <v>-9.7087378640776673E-3</v>
      </c>
      <c r="H47" s="5">
        <f t="shared" si="1"/>
        <v>-5.3155327455164441E-3</v>
      </c>
      <c r="I47" s="5">
        <f t="shared" si="2"/>
        <v>-1.1592621458988032E-2</v>
      </c>
      <c r="K47" s="13">
        <f t="shared" si="3"/>
        <v>2.8254888368657585E-5</v>
      </c>
      <c r="L47" s="13">
        <f t="shared" si="3"/>
        <v>1.3438887229138982E-4</v>
      </c>
      <c r="N47" s="13">
        <f t="shared" si="4"/>
        <v>6.1620958971627499E-5</v>
      </c>
    </row>
    <row r="48" spans="1:14" x14ac:dyDescent="0.25">
      <c r="A48" s="1">
        <v>43487</v>
      </c>
      <c r="B48" s="3">
        <v>3.6</v>
      </c>
      <c r="C48" s="3">
        <v>0.92217391304360996</v>
      </c>
      <c r="E48" s="5">
        <f t="shared" si="0"/>
        <v>2.2727272727272749E-2</v>
      </c>
      <c r="F48" s="5">
        <f t="shared" si="0"/>
        <v>-9.8039215686274491E-3</v>
      </c>
      <c r="H48" s="5">
        <f t="shared" si="1"/>
        <v>2.3061457495880604E-2</v>
      </c>
      <c r="I48" s="5">
        <f t="shared" si="2"/>
        <v>-1.1687805163537814E-2</v>
      </c>
      <c r="K48" s="13">
        <f t="shared" si="3"/>
        <v>5.318308218343077E-4</v>
      </c>
      <c r="L48" s="13">
        <f t="shared" si="3"/>
        <v>1.366047895408212E-4</v>
      </c>
      <c r="N48" s="13">
        <f t="shared" si="4"/>
        <v>-2.6953782199906113E-4</v>
      </c>
    </row>
    <row r="49" spans="1:14" x14ac:dyDescent="0.25">
      <c r="A49" s="1">
        <v>43488</v>
      </c>
      <c r="B49" s="3">
        <v>3.94</v>
      </c>
      <c r="C49" s="3">
        <v>0.96782608695666006</v>
      </c>
      <c r="E49" s="5">
        <f t="shared" si="0"/>
        <v>9.44444444444444E-2</v>
      </c>
      <c r="F49" s="5">
        <f t="shared" si="0"/>
        <v>4.9504950495049611E-2</v>
      </c>
      <c r="H49" s="5">
        <f t="shared" si="1"/>
        <v>9.477862921305226E-2</v>
      </c>
      <c r="I49" s="5">
        <f t="shared" si="2"/>
        <v>4.7621066900139244E-2</v>
      </c>
      <c r="K49" s="13">
        <f t="shared" si="3"/>
        <v>8.9829885555052433E-3</v>
      </c>
      <c r="L49" s="13">
        <f t="shared" si="3"/>
        <v>2.2677660127075378E-3</v>
      </c>
      <c r="N49" s="13">
        <f t="shared" si="4"/>
        <v>4.5134594424582532E-3</v>
      </c>
    </row>
    <row r="50" spans="1:14" x14ac:dyDescent="0.25">
      <c r="A50" s="1">
        <v>43489</v>
      </c>
      <c r="B50" s="3">
        <v>3.83</v>
      </c>
      <c r="C50" s="3">
        <v>0.97695652173927006</v>
      </c>
      <c r="E50" s="5">
        <f t="shared" si="0"/>
        <v>-2.7918781725888294E-2</v>
      </c>
      <c r="F50" s="5">
        <f t="shared" si="0"/>
        <v>9.4339622641509396E-3</v>
      </c>
      <c r="H50" s="5">
        <f t="shared" si="1"/>
        <v>-2.7584596957280438E-2</v>
      </c>
      <c r="I50" s="5">
        <f t="shared" si="2"/>
        <v>7.5500786692405753E-3</v>
      </c>
      <c r="K50" s="13">
        <f t="shared" si="3"/>
        <v>7.6090998929560522E-4</v>
      </c>
      <c r="L50" s="13">
        <f t="shared" si="3"/>
        <v>5.7003687911721533E-5</v>
      </c>
      <c r="N50" s="13">
        <f t="shared" si="4"/>
        <v>-2.0826587708676152E-4</v>
      </c>
    </row>
    <row r="51" spans="1:14" x14ac:dyDescent="0.25">
      <c r="A51" s="1">
        <v>43490</v>
      </c>
      <c r="B51" s="3">
        <v>3.8</v>
      </c>
      <c r="C51" s="3">
        <v>0.97695652173927006</v>
      </c>
      <c r="E51" s="5">
        <f t="shared" si="0"/>
        <v>-7.8328981723238249E-3</v>
      </c>
      <c r="F51" s="5">
        <f t="shared" si="0"/>
        <v>0</v>
      </c>
      <c r="H51" s="5">
        <f t="shared" si="1"/>
        <v>-7.4987134037159701E-3</v>
      </c>
      <c r="I51" s="5">
        <f t="shared" si="2"/>
        <v>-1.8838835949103643E-3</v>
      </c>
      <c r="K51" s="13">
        <f t="shared" si="3"/>
        <v>5.6230702711069552E-5</v>
      </c>
      <c r="L51" s="13">
        <f t="shared" si="3"/>
        <v>3.5490173991723974E-6</v>
      </c>
      <c r="N51" s="13">
        <f t="shared" si="4"/>
        <v>1.4126703164194975E-5</v>
      </c>
    </row>
    <row r="52" spans="1:14" x14ac:dyDescent="0.25">
      <c r="A52" s="1">
        <v>43493</v>
      </c>
      <c r="B52" s="3">
        <v>3.99</v>
      </c>
      <c r="C52" s="3">
        <v>0.97695652173927006</v>
      </c>
      <c r="E52" s="5">
        <f t="shared" si="0"/>
        <v>5.0000000000000107E-2</v>
      </c>
      <c r="F52" s="5">
        <f t="shared" si="0"/>
        <v>0</v>
      </c>
      <c r="H52" s="5">
        <f t="shared" si="1"/>
        <v>5.0334184768607959E-2</v>
      </c>
      <c r="I52" s="5">
        <f t="shared" si="2"/>
        <v>-1.8838835949103643E-3</v>
      </c>
      <c r="K52" s="13">
        <f t="shared" si="3"/>
        <v>2.5335301563203655E-3</v>
      </c>
      <c r="L52" s="13">
        <f t="shared" si="3"/>
        <v>3.5490173991723974E-6</v>
      </c>
      <c r="N52" s="13">
        <f t="shared" si="4"/>
        <v>-9.4823744948767667E-5</v>
      </c>
    </row>
    <row r="53" spans="1:14" x14ac:dyDescent="0.25">
      <c r="A53" s="1">
        <v>43494</v>
      </c>
      <c r="B53" s="3">
        <v>4.0199999999999996</v>
      </c>
      <c r="C53" s="3">
        <v>1.0226086956523202</v>
      </c>
      <c r="E53" s="5">
        <f t="shared" si="0"/>
        <v>7.5187969924810421E-3</v>
      </c>
      <c r="F53" s="5">
        <f t="shared" si="0"/>
        <v>4.6728971962616918E-2</v>
      </c>
      <c r="H53" s="5">
        <f t="shared" si="1"/>
        <v>7.852981761088897E-3</v>
      </c>
      <c r="I53" s="5">
        <f t="shared" si="2"/>
        <v>4.4845088367706551E-2</v>
      </c>
      <c r="K53" s="13">
        <f t="shared" si="3"/>
        <v>6.166932253999487E-5</v>
      </c>
      <c r="L53" s="13">
        <f t="shared" si="3"/>
        <v>2.0110819507074096E-3</v>
      </c>
      <c r="N53" s="13">
        <f t="shared" si="4"/>
        <v>3.5216766102601942E-4</v>
      </c>
    </row>
    <row r="54" spans="1:14" x14ac:dyDescent="0.25">
      <c r="A54" s="1">
        <v>43495</v>
      </c>
      <c r="B54" s="3">
        <v>4.0199999999999996</v>
      </c>
      <c r="C54" s="3">
        <v>1.0408695652175399</v>
      </c>
      <c r="E54" s="5">
        <f t="shared" si="0"/>
        <v>0</v>
      </c>
      <c r="F54" s="5">
        <f t="shared" si="0"/>
        <v>1.7857142857142631E-2</v>
      </c>
      <c r="H54" s="5">
        <f t="shared" si="1"/>
        <v>3.3418476860785473E-4</v>
      </c>
      <c r="I54" s="5">
        <f t="shared" si="2"/>
        <v>1.5973259262232267E-2</v>
      </c>
      <c r="K54" s="13">
        <f t="shared" si="3"/>
        <v>1.1167945956948541E-7</v>
      </c>
      <c r="L54" s="13">
        <f t="shared" si="3"/>
        <v>2.5514501145848891E-4</v>
      </c>
      <c r="N54" s="13">
        <f t="shared" si="4"/>
        <v>5.3380199504623624E-6</v>
      </c>
    </row>
    <row r="55" spans="1:14" x14ac:dyDescent="0.25">
      <c r="A55" s="1">
        <v>43496</v>
      </c>
      <c r="B55" s="3">
        <v>3.94</v>
      </c>
      <c r="C55" s="3">
        <v>1.0317391304349299</v>
      </c>
      <c r="E55" s="5">
        <f t="shared" si="0"/>
        <v>-1.990049751243772E-2</v>
      </c>
      <c r="F55" s="5">
        <f t="shared" si="0"/>
        <v>-8.7719298245614013E-3</v>
      </c>
      <c r="H55" s="5">
        <f t="shared" si="1"/>
        <v>-1.9566312743829865E-2</v>
      </c>
      <c r="I55" s="5">
        <f t="shared" si="2"/>
        <v>-1.0655813419471766E-2</v>
      </c>
      <c r="K55" s="13">
        <f t="shared" si="3"/>
        <v>3.8284059438935898E-4</v>
      </c>
      <c r="L55" s="13">
        <f t="shared" si="3"/>
        <v>1.1354635963059458E-4</v>
      </c>
      <c r="N55" s="13">
        <f t="shared" si="4"/>
        <v>2.084949779052837E-4</v>
      </c>
    </row>
    <row r="56" spans="1:14" x14ac:dyDescent="0.25">
      <c r="A56" s="1">
        <v>43497</v>
      </c>
      <c r="B56" s="3">
        <v>3.86</v>
      </c>
      <c r="C56" s="3">
        <v>1.0226086956523202</v>
      </c>
      <c r="E56" s="5">
        <f t="shared" si="0"/>
        <v>-2.0304568527918801E-2</v>
      </c>
      <c r="F56" s="5">
        <f t="shared" si="0"/>
        <v>-8.8495575221236768E-3</v>
      </c>
      <c r="H56" s="5">
        <f t="shared" si="1"/>
        <v>-1.9970383759310945E-2</v>
      </c>
      <c r="I56" s="5">
        <f t="shared" si="2"/>
        <v>-1.0733441117034042E-2</v>
      </c>
      <c r="K56" s="13">
        <f t="shared" si="3"/>
        <v>3.9881622749415039E-4</v>
      </c>
      <c r="L56" s="13">
        <f t="shared" si="3"/>
        <v>1.1520675821283698E-4</v>
      </c>
      <c r="N56" s="13">
        <f t="shared" si="4"/>
        <v>2.1435093816513697E-4</v>
      </c>
    </row>
    <row r="57" spans="1:14" x14ac:dyDescent="0.25">
      <c r="A57" s="1">
        <v>43500</v>
      </c>
      <c r="B57" s="3">
        <v>3.83</v>
      </c>
      <c r="C57" s="3">
        <v>1.0500000000001499</v>
      </c>
      <c r="E57" s="5">
        <f t="shared" si="0"/>
        <v>-7.7720207253885506E-3</v>
      </c>
      <c r="F57" s="5">
        <f t="shared" si="0"/>
        <v>2.6785714285714055E-2</v>
      </c>
      <c r="H57" s="5">
        <f t="shared" si="1"/>
        <v>-7.4378359567806957E-3</v>
      </c>
      <c r="I57" s="5">
        <f t="shared" si="2"/>
        <v>2.4901830690803692E-2</v>
      </c>
      <c r="K57" s="13">
        <f t="shared" si="3"/>
        <v>5.5321403719979804E-5</v>
      </c>
      <c r="L57" s="13">
        <f t="shared" si="3"/>
        <v>6.2010117175345268E-4</v>
      </c>
      <c r="N57" s="13">
        <f t="shared" si="4"/>
        <v>-1.8521573170172476E-4</v>
      </c>
    </row>
    <row r="58" spans="1:14" x14ac:dyDescent="0.25">
      <c r="A58" s="1">
        <v>43501</v>
      </c>
      <c r="B58" s="3">
        <v>3.96</v>
      </c>
      <c r="C58" s="3">
        <v>1.0317391304349299</v>
      </c>
      <c r="E58" s="5">
        <f t="shared" si="0"/>
        <v>3.3942558746736261E-2</v>
      </c>
      <c r="F58" s="5">
        <f t="shared" si="0"/>
        <v>-1.7391304347826084E-2</v>
      </c>
      <c r="H58" s="5">
        <f t="shared" si="1"/>
        <v>3.4276743515344113E-2</v>
      </c>
      <c r="I58" s="5">
        <f t="shared" si="2"/>
        <v>-1.9275187942736447E-2</v>
      </c>
      <c r="K58" s="13">
        <f t="shared" si="3"/>
        <v>1.1748951460166847E-3</v>
      </c>
      <c r="L58" s="13">
        <f t="shared" si="3"/>
        <v>3.7153287022781249E-4</v>
      </c>
      <c r="N58" s="13">
        <f t="shared" si="4"/>
        <v>-6.6069067332323052E-4</v>
      </c>
    </row>
    <row r="59" spans="1:14" x14ac:dyDescent="0.25">
      <c r="A59" s="1">
        <v>43502</v>
      </c>
      <c r="B59" s="3">
        <v>3.97</v>
      </c>
      <c r="C59" s="3">
        <v>1.0500000000001499</v>
      </c>
      <c r="E59" s="5">
        <f t="shared" si="0"/>
        <v>2.5252525252525836E-3</v>
      </c>
      <c r="F59" s="5">
        <f t="shared" si="0"/>
        <v>1.7699115044247784E-2</v>
      </c>
      <c r="H59" s="5">
        <f t="shared" si="1"/>
        <v>2.8594372938604384E-3</v>
      </c>
      <c r="I59" s="5">
        <f t="shared" si="2"/>
        <v>1.581523144933742E-2</v>
      </c>
      <c r="K59" s="13">
        <f t="shared" si="3"/>
        <v>8.1763816375199067E-6</v>
      </c>
      <c r="L59" s="13">
        <f t="shared" si="3"/>
        <v>2.5012154579611139E-4</v>
      </c>
      <c r="N59" s="13">
        <f t="shared" si="4"/>
        <v>4.5222662617269893E-5</v>
      </c>
    </row>
    <row r="60" spans="1:14" x14ac:dyDescent="0.25">
      <c r="A60" s="1">
        <v>43503</v>
      </c>
      <c r="B60" s="3">
        <v>3.93</v>
      </c>
      <c r="C60" s="3">
        <v>1.0591304347827599</v>
      </c>
      <c r="E60" s="5">
        <f t="shared" si="0"/>
        <v>-1.0075566750629731E-2</v>
      </c>
      <c r="F60" s="5">
        <f t="shared" si="0"/>
        <v>8.6956521739130418E-3</v>
      </c>
      <c r="H60" s="5">
        <f t="shared" si="1"/>
        <v>-9.7413819820218774E-3</v>
      </c>
      <c r="I60" s="5">
        <f t="shared" si="2"/>
        <v>6.8117685790026776E-3</v>
      </c>
      <c r="K60" s="13">
        <f t="shared" si="3"/>
        <v>9.4894522919660484E-5</v>
      </c>
      <c r="L60" s="13">
        <f t="shared" si="3"/>
        <v>4.6400191173888158E-5</v>
      </c>
      <c r="N60" s="13">
        <f t="shared" si="4"/>
        <v>-6.6356039701199454E-5</v>
      </c>
    </row>
    <row r="61" spans="1:14" x14ac:dyDescent="0.25">
      <c r="A61" s="1">
        <v>43504</v>
      </c>
      <c r="B61" s="3">
        <v>3.92</v>
      </c>
      <c r="C61" s="3">
        <v>1.0500000000001499</v>
      </c>
      <c r="E61" s="5">
        <f t="shared" si="0"/>
        <v>-2.5445292620865727E-3</v>
      </c>
      <c r="F61" s="5">
        <f t="shared" si="0"/>
        <v>-8.6206896551724119E-3</v>
      </c>
      <c r="H61" s="5">
        <f t="shared" si="1"/>
        <v>-2.2103444934787179E-3</v>
      </c>
      <c r="I61" s="5">
        <f t="shared" si="2"/>
        <v>-1.0504573250082777E-2</v>
      </c>
      <c r="K61" s="13">
        <f t="shared" si="3"/>
        <v>4.8856227798516899E-6</v>
      </c>
      <c r="L61" s="13">
        <f t="shared" si="3"/>
        <v>1.1034605916635464E-4</v>
      </c>
      <c r="N61" s="13">
        <f t="shared" si="4"/>
        <v>2.3218725639664306E-5</v>
      </c>
    </row>
    <row r="62" spans="1:14" x14ac:dyDescent="0.25">
      <c r="A62" s="1">
        <v>43507</v>
      </c>
      <c r="B62" s="3">
        <v>3.98</v>
      </c>
      <c r="C62" s="3">
        <v>1.0591304347827599</v>
      </c>
      <c r="E62" s="5">
        <f t="shared" si="0"/>
        <v>1.5306122448979605E-2</v>
      </c>
      <c r="F62" s="5">
        <f t="shared" si="0"/>
        <v>8.6956521739130418E-3</v>
      </c>
      <c r="H62" s="5">
        <f t="shared" si="1"/>
        <v>1.5640307217587461E-2</v>
      </c>
      <c r="I62" s="5">
        <f t="shared" si="2"/>
        <v>6.8117685790026776E-3</v>
      </c>
      <c r="K62" s="13">
        <f t="shared" si="3"/>
        <v>2.4461920986051841E-4</v>
      </c>
      <c r="L62" s="13">
        <f t="shared" si="3"/>
        <v>4.6400191173888158E-5</v>
      </c>
      <c r="N62" s="13">
        <f t="shared" si="4"/>
        <v>1.0653815327071107E-4</v>
      </c>
    </row>
    <row r="63" spans="1:14" x14ac:dyDescent="0.25">
      <c r="A63" s="1">
        <v>43508</v>
      </c>
      <c r="B63" s="3">
        <v>3.91</v>
      </c>
      <c r="C63" s="3">
        <v>1.0500000000001499</v>
      </c>
      <c r="E63" s="5">
        <f t="shared" si="0"/>
        <v>-1.7587939698492421E-2</v>
      </c>
      <c r="F63" s="5">
        <f t="shared" si="0"/>
        <v>-8.6206896551724119E-3</v>
      </c>
      <c r="H63" s="5">
        <f t="shared" si="1"/>
        <v>-1.7253754929884565E-2</v>
      </c>
      <c r="I63" s="5">
        <f t="shared" si="2"/>
        <v>-1.0504573250082777E-2</v>
      </c>
      <c r="K63" s="13">
        <f t="shared" si="3"/>
        <v>2.9769205918051591E-4</v>
      </c>
      <c r="L63" s="13">
        <f t="shared" si="3"/>
        <v>1.1034605916635464E-4</v>
      </c>
      <c r="N63" s="13">
        <f t="shared" si="4"/>
        <v>1.8124333249994924E-4</v>
      </c>
    </row>
    <row r="64" spans="1:14" x14ac:dyDescent="0.25">
      <c r="A64" s="1">
        <v>43509</v>
      </c>
      <c r="B64" s="3">
        <v>3.71</v>
      </c>
      <c r="C64" s="3">
        <v>1.0043478260870999</v>
      </c>
      <c r="E64" s="5">
        <f t="shared" si="0"/>
        <v>-5.1150895140665002E-2</v>
      </c>
      <c r="F64" s="5">
        <f t="shared" si="0"/>
        <v>-4.3478260869565209E-2</v>
      </c>
      <c r="H64" s="5">
        <f t="shared" si="1"/>
        <v>-5.081671037205715E-2</v>
      </c>
      <c r="I64" s="5">
        <f t="shared" si="2"/>
        <v>-4.5362144464475576E-2</v>
      </c>
      <c r="K64" s="13">
        <f t="shared" si="3"/>
        <v>2.5823380530375409E-3</v>
      </c>
      <c r="L64" s="13">
        <f t="shared" si="3"/>
        <v>2.0577241504159522E-3</v>
      </c>
      <c r="N64" s="13">
        <f t="shared" si="4"/>
        <v>2.3051549571066711E-3</v>
      </c>
    </row>
    <row r="65" spans="1:14" x14ac:dyDescent="0.25">
      <c r="A65" s="1">
        <v>43510</v>
      </c>
      <c r="B65" s="3">
        <v>3.68</v>
      </c>
      <c r="C65" s="3">
        <v>0.99521739130449005</v>
      </c>
      <c r="E65" s="5">
        <f t="shared" si="0"/>
        <v>-8.0862533692721839E-3</v>
      </c>
      <c r="F65" s="5">
        <f t="shared" si="0"/>
        <v>-9.0909090909089777E-3</v>
      </c>
      <c r="H65" s="5">
        <f t="shared" si="1"/>
        <v>-7.752068600664329E-3</v>
      </c>
      <c r="I65" s="5">
        <f t="shared" si="2"/>
        <v>-1.0974792685819343E-2</v>
      </c>
      <c r="K65" s="13">
        <f t="shared" si="3"/>
        <v>6.0094567589405812E-5</v>
      </c>
      <c r="L65" s="13">
        <f t="shared" si="3"/>
        <v>1.2044607449671375E-4</v>
      </c>
      <c r="N65" s="13">
        <f t="shared" si="4"/>
        <v>8.5077345778540673E-5</v>
      </c>
    </row>
    <row r="66" spans="1:14" x14ac:dyDescent="0.25">
      <c r="A66" s="1">
        <v>43511</v>
      </c>
      <c r="B66" s="3">
        <v>3.71</v>
      </c>
      <c r="C66" s="3">
        <v>1.0043478260870999</v>
      </c>
      <c r="E66" s="5">
        <f t="shared" si="0"/>
        <v>8.1521739130434243E-3</v>
      </c>
      <c r="F66" s="5">
        <f t="shared" si="0"/>
        <v>9.1743119266053906E-3</v>
      </c>
      <c r="H66" s="5">
        <f t="shared" si="1"/>
        <v>8.4863586816512782E-3</v>
      </c>
      <c r="I66" s="5">
        <f t="shared" si="2"/>
        <v>7.2904283316950263E-3</v>
      </c>
      <c r="K66" s="13">
        <f t="shared" si="3"/>
        <v>7.201828367363802E-5</v>
      </c>
      <c r="L66" s="13">
        <f t="shared" si="3"/>
        <v>5.3150345259581522E-5</v>
      </c>
      <c r="N66" s="13">
        <f t="shared" si="4"/>
        <v>6.1869189765636527E-5</v>
      </c>
    </row>
    <row r="67" spans="1:14" x14ac:dyDescent="0.25">
      <c r="A67" s="1">
        <v>43514</v>
      </c>
      <c r="B67" s="3">
        <v>3.69</v>
      </c>
      <c r="C67" s="3">
        <v>0.98608695652188005</v>
      </c>
      <c r="E67" s="5">
        <f t="shared" si="0"/>
        <v>-5.3908355795148294E-3</v>
      </c>
      <c r="F67" s="5">
        <f t="shared" si="0"/>
        <v>-1.8181818181818066E-2</v>
      </c>
      <c r="H67" s="5">
        <f t="shared" si="1"/>
        <v>-5.0566508109069746E-3</v>
      </c>
      <c r="I67" s="5">
        <f t="shared" si="2"/>
        <v>-2.006570177672843E-2</v>
      </c>
      <c r="K67" s="13">
        <f t="shared" si="3"/>
        <v>2.5569717423446163E-5</v>
      </c>
      <c r="L67" s="13">
        <f t="shared" si="3"/>
        <v>4.0263238779260249E-4</v>
      </c>
      <c r="N67" s="13">
        <f t="shared" si="4"/>
        <v>1.0146524716071134E-4</v>
      </c>
    </row>
    <row r="68" spans="1:14" x14ac:dyDescent="0.25">
      <c r="A68" s="1">
        <v>43515</v>
      </c>
      <c r="B68" s="3">
        <v>3.67</v>
      </c>
      <c r="C68" s="3">
        <v>0.97695652173927006</v>
      </c>
      <c r="E68" s="5">
        <f t="shared" si="0"/>
        <v>-5.4200542005420106E-3</v>
      </c>
      <c r="F68" s="5">
        <f t="shared" si="0"/>
        <v>-9.2592592592592553E-3</v>
      </c>
      <c r="H68" s="5">
        <f t="shared" si="1"/>
        <v>-5.0858694319341558E-3</v>
      </c>
      <c r="I68" s="5">
        <f t="shared" si="2"/>
        <v>-1.1143142854169619E-2</v>
      </c>
      <c r="K68" s="13">
        <f t="shared" si="3"/>
        <v>2.5866067878682251E-5</v>
      </c>
      <c r="L68" s="13">
        <f t="shared" si="3"/>
        <v>1.2416963266843143E-4</v>
      </c>
      <c r="N68" s="13">
        <f t="shared" si="4"/>
        <v>5.6672569617696783E-5</v>
      </c>
    </row>
    <row r="69" spans="1:14" x14ac:dyDescent="0.25">
      <c r="A69" s="1">
        <v>43516</v>
      </c>
      <c r="B69" s="3">
        <v>3.63</v>
      </c>
      <c r="C69" s="3">
        <v>0.98608695652188005</v>
      </c>
      <c r="E69" s="5">
        <f t="shared" ref="E69:F132" si="5">(B69-B68)/B68</f>
        <v>-1.0899182561307912E-2</v>
      </c>
      <c r="F69" s="5">
        <f t="shared" si="5"/>
        <v>9.3457943925233621E-3</v>
      </c>
      <c r="H69" s="5">
        <f t="shared" ref="H69:H132" si="6">E69-$E$252</f>
        <v>-1.0564997792700058E-2</v>
      </c>
      <c r="I69" s="5">
        <f t="shared" ref="I69:I132" si="7">F69-$F$252</f>
        <v>7.4619107976129978E-3</v>
      </c>
      <c r="K69" s="13">
        <f t="shared" ref="K69:L132" si="8">H69*H69</f>
        <v>1.116191783597571E-4</v>
      </c>
      <c r="L69" s="13">
        <f t="shared" si="8"/>
        <v>5.5680112751533447E-5</v>
      </c>
      <c r="N69" s="13">
        <f t="shared" ref="N69:N132" si="9">H69*I69</f>
        <v>-7.8835071106106056E-5</v>
      </c>
    </row>
    <row r="70" spans="1:14" x14ac:dyDescent="0.25">
      <c r="A70" s="1">
        <v>43517</v>
      </c>
      <c r="B70" s="3">
        <v>3.64</v>
      </c>
      <c r="C70" s="3">
        <v>0.99521739130449005</v>
      </c>
      <c r="E70" s="5">
        <f t="shared" si="5"/>
        <v>2.7548209366391823E-3</v>
      </c>
      <c r="F70" s="5">
        <f t="shared" si="5"/>
        <v>9.2592592592592553E-3</v>
      </c>
      <c r="H70" s="5">
        <f t="shared" si="6"/>
        <v>3.0890057052470371E-3</v>
      </c>
      <c r="I70" s="5">
        <f t="shared" si="7"/>
        <v>7.375375664348891E-3</v>
      </c>
      <c r="K70" s="13">
        <f t="shared" si="8"/>
        <v>9.5419562470487456E-6</v>
      </c>
      <c r="L70" s="13">
        <f t="shared" si="8"/>
        <v>5.4396166190269844E-5</v>
      </c>
      <c r="N70" s="13">
        <f t="shared" si="9"/>
        <v>2.2782577505513882E-5</v>
      </c>
    </row>
    <row r="71" spans="1:14" x14ac:dyDescent="0.25">
      <c r="A71" s="1">
        <v>43518</v>
      </c>
      <c r="B71" s="3">
        <v>3.73</v>
      </c>
      <c r="C71" s="3">
        <v>0.99521739130449005</v>
      </c>
      <c r="E71" s="5">
        <f t="shared" si="5"/>
        <v>2.4725274725274686E-2</v>
      </c>
      <c r="F71" s="5">
        <f t="shared" si="5"/>
        <v>0</v>
      </c>
      <c r="H71" s="5">
        <f t="shared" si="6"/>
        <v>2.5059459493882542E-2</v>
      </c>
      <c r="I71" s="5">
        <f t="shared" si="7"/>
        <v>-1.8838835949103643E-3</v>
      </c>
      <c r="K71" s="13">
        <f t="shared" si="8"/>
        <v>6.2797651012553982E-4</v>
      </c>
      <c r="L71" s="13">
        <f t="shared" si="8"/>
        <v>3.5490173991723974E-6</v>
      </c>
      <c r="N71" s="13">
        <f t="shared" si="9"/>
        <v>-4.7209104637846098E-5</v>
      </c>
    </row>
    <row r="72" spans="1:14" x14ac:dyDescent="0.25">
      <c r="A72" s="1">
        <v>43521</v>
      </c>
      <c r="B72" s="3">
        <v>3.77</v>
      </c>
      <c r="C72" s="3">
        <v>1.0408695652175399</v>
      </c>
      <c r="E72" s="5">
        <f t="shared" si="5"/>
        <v>1.0723860589812341E-2</v>
      </c>
      <c r="F72" s="5">
        <f t="shared" si="5"/>
        <v>4.5871559633027394E-2</v>
      </c>
      <c r="H72" s="5">
        <f t="shared" si="6"/>
        <v>1.1058045358420195E-2</v>
      </c>
      <c r="I72" s="5">
        <f t="shared" si="7"/>
        <v>4.3987676038117027E-2</v>
      </c>
      <c r="K72" s="13">
        <f t="shared" si="8"/>
        <v>1.2228036714887841E-4</v>
      </c>
      <c r="L72" s="13">
        <f t="shared" si="8"/>
        <v>1.9349156432343349E-3</v>
      </c>
      <c r="N72" s="13">
        <f t="shared" si="9"/>
        <v>4.8641771684099124E-4</v>
      </c>
    </row>
    <row r="73" spans="1:14" x14ac:dyDescent="0.25">
      <c r="A73" s="1">
        <v>43522</v>
      </c>
      <c r="B73" s="3">
        <v>3.87</v>
      </c>
      <c r="C73" s="3">
        <v>1.0317391304349299</v>
      </c>
      <c r="E73" s="5">
        <f t="shared" si="5"/>
        <v>2.6525198938992064E-2</v>
      </c>
      <c r="F73" s="5">
        <f t="shared" si="5"/>
        <v>-8.7719298245614013E-3</v>
      </c>
      <c r="H73" s="5">
        <f t="shared" si="6"/>
        <v>2.685938370759992E-2</v>
      </c>
      <c r="I73" s="5">
        <f t="shared" si="7"/>
        <v>-1.0655813419471766E-2</v>
      </c>
      <c r="K73" s="13">
        <f t="shared" si="8"/>
        <v>7.21426493152084E-4</v>
      </c>
      <c r="L73" s="13">
        <f t="shared" si="8"/>
        <v>1.1354635963059458E-4</v>
      </c>
      <c r="N73" s="13">
        <f t="shared" si="9"/>
        <v>-2.8620858135018455E-4</v>
      </c>
    </row>
    <row r="74" spans="1:14" x14ac:dyDescent="0.25">
      <c r="A74" s="1">
        <v>43523</v>
      </c>
      <c r="B74" s="3">
        <v>3.84</v>
      </c>
      <c r="C74" s="3">
        <v>1.0134782608697102</v>
      </c>
      <c r="E74" s="5">
        <f t="shared" si="5"/>
        <v>-7.7519379844961881E-3</v>
      </c>
      <c r="F74" s="5">
        <f t="shared" si="5"/>
        <v>-1.7699115044247569E-2</v>
      </c>
      <c r="H74" s="5">
        <f t="shared" si="6"/>
        <v>-7.4177532158883333E-3</v>
      </c>
      <c r="I74" s="5">
        <f t="shared" si="7"/>
        <v>-1.9582998639157932E-2</v>
      </c>
      <c r="K74" s="13">
        <f t="shared" si="8"/>
        <v>5.5023062771821708E-5</v>
      </c>
      <c r="L74" s="13">
        <f t="shared" si="8"/>
        <v>3.8349383570126144E-4</v>
      </c>
      <c r="N74" s="13">
        <f t="shared" si="9"/>
        <v>1.452618511323506E-4</v>
      </c>
    </row>
    <row r="75" spans="1:14" x14ac:dyDescent="0.25">
      <c r="A75" s="1">
        <v>43524</v>
      </c>
      <c r="B75" s="3">
        <v>3.81</v>
      </c>
      <c r="C75" s="3">
        <v>1.0317391304349299</v>
      </c>
      <c r="E75" s="5">
        <f t="shared" si="5"/>
        <v>-7.8124999999999497E-3</v>
      </c>
      <c r="F75" s="5">
        <f t="shared" si="5"/>
        <v>1.8018018018017792E-2</v>
      </c>
      <c r="H75" s="5">
        <f t="shared" si="6"/>
        <v>-7.4783152313920949E-3</v>
      </c>
      <c r="I75" s="5">
        <f t="shared" si="7"/>
        <v>1.6134134423107429E-2</v>
      </c>
      <c r="K75" s="13">
        <f t="shared" si="8"/>
        <v>5.5925198700071002E-5</v>
      </c>
      <c r="L75" s="13">
        <f t="shared" si="8"/>
        <v>2.603102935829001E-4</v>
      </c>
      <c r="N75" s="13">
        <f t="shared" si="9"/>
        <v>-1.2065614320165179E-4</v>
      </c>
    </row>
    <row r="76" spans="1:14" x14ac:dyDescent="0.25">
      <c r="A76" s="1">
        <v>43525</v>
      </c>
      <c r="B76" s="3">
        <v>3.73</v>
      </c>
      <c r="C76" s="3">
        <v>1.0317391304349299</v>
      </c>
      <c r="E76" s="5">
        <f t="shared" si="5"/>
        <v>-2.0997375328084007E-2</v>
      </c>
      <c r="F76" s="5">
        <f t="shared" si="5"/>
        <v>0</v>
      </c>
      <c r="H76" s="5">
        <f t="shared" si="6"/>
        <v>-2.0663190559476151E-2</v>
      </c>
      <c r="I76" s="5">
        <f t="shared" si="7"/>
        <v>-1.8838835949103643E-3</v>
      </c>
      <c r="K76" s="13">
        <f t="shared" si="8"/>
        <v>4.2696744409722432E-4</v>
      </c>
      <c r="L76" s="13">
        <f t="shared" si="8"/>
        <v>3.5490173991723974E-6</v>
      </c>
      <c r="N76" s="13">
        <f t="shared" si="9"/>
        <v>3.8927045713503832E-5</v>
      </c>
    </row>
    <row r="77" spans="1:14" x14ac:dyDescent="0.25">
      <c r="A77" s="1">
        <v>43528</v>
      </c>
      <c r="B77" s="3">
        <v>3.8</v>
      </c>
      <c r="C77" s="3">
        <v>1.0682608695653699</v>
      </c>
      <c r="E77" s="5">
        <f t="shared" si="5"/>
        <v>1.8766756032171539E-2</v>
      </c>
      <c r="F77" s="5">
        <f t="shared" si="5"/>
        <v>3.5398230088495568E-2</v>
      </c>
      <c r="H77" s="5">
        <f t="shared" si="6"/>
        <v>1.9100940800779394E-2</v>
      </c>
      <c r="I77" s="5">
        <f t="shared" si="7"/>
        <v>3.3514346493585201E-2</v>
      </c>
      <c r="K77" s="13">
        <f t="shared" si="8"/>
        <v>3.6484593947487895E-4</v>
      </c>
      <c r="L77" s="13">
        <f t="shared" si="8"/>
        <v>1.1232114208920866E-3</v>
      </c>
      <c r="N77" s="13">
        <f t="shared" si="9"/>
        <v>6.4015554835077939E-4</v>
      </c>
    </row>
    <row r="78" spans="1:14" x14ac:dyDescent="0.25">
      <c r="A78" s="1">
        <v>43529</v>
      </c>
      <c r="B78" s="3">
        <v>3.74</v>
      </c>
      <c r="C78" s="3">
        <v>1.1595652173914699</v>
      </c>
      <c r="E78" s="5">
        <f t="shared" si="5"/>
        <v>-1.5789473684210423E-2</v>
      </c>
      <c r="F78" s="5">
        <f t="shared" si="5"/>
        <v>8.5470085470085458E-2</v>
      </c>
      <c r="H78" s="5">
        <f t="shared" si="6"/>
        <v>-1.5455288915602569E-2</v>
      </c>
      <c r="I78" s="5">
        <f t="shared" si="7"/>
        <v>8.3586201875175098E-2</v>
      </c>
      <c r="K78" s="13">
        <f t="shared" si="8"/>
        <v>2.3886595546474763E-4</v>
      </c>
      <c r="L78" s="13">
        <f t="shared" si="8"/>
        <v>6.9866531439175253E-3</v>
      </c>
      <c r="N78" s="13">
        <f t="shared" si="9"/>
        <v>-1.2918488993387124E-3</v>
      </c>
    </row>
    <row r="79" spans="1:14" x14ac:dyDescent="0.25">
      <c r="A79" s="1">
        <v>43530</v>
      </c>
      <c r="B79" s="3">
        <v>3.78</v>
      </c>
      <c r="C79" s="3">
        <v>1.1595652173914699</v>
      </c>
      <c r="E79" s="5">
        <f t="shared" si="5"/>
        <v>1.0695187165775291E-2</v>
      </c>
      <c r="F79" s="5">
        <f t="shared" si="5"/>
        <v>0</v>
      </c>
      <c r="H79" s="5">
        <f t="shared" si="6"/>
        <v>1.1029371934383145E-2</v>
      </c>
      <c r="I79" s="5">
        <f t="shared" si="7"/>
        <v>-1.8838835949103643E-3</v>
      </c>
      <c r="K79" s="13">
        <f t="shared" si="8"/>
        <v>1.2164704526695861E-4</v>
      </c>
      <c r="L79" s="13">
        <f t="shared" si="8"/>
        <v>3.5490173991723974E-6</v>
      </c>
      <c r="N79" s="13">
        <f t="shared" si="9"/>
        <v>-2.0778052849349198E-5</v>
      </c>
    </row>
    <row r="80" spans="1:14" x14ac:dyDescent="0.25">
      <c r="A80" s="1">
        <v>43531</v>
      </c>
      <c r="B80" s="3">
        <v>3.67</v>
      </c>
      <c r="C80" s="3">
        <v>1.0956521739131999</v>
      </c>
      <c r="E80" s="5">
        <f t="shared" si="5"/>
        <v>-2.9100529100529068E-2</v>
      </c>
      <c r="F80" s="5">
        <f t="shared" si="5"/>
        <v>-5.5118110236220465E-2</v>
      </c>
      <c r="H80" s="5">
        <f t="shared" si="6"/>
        <v>-2.8766344331921212E-2</v>
      </c>
      <c r="I80" s="5">
        <f t="shared" si="7"/>
        <v>-5.7001993831130832E-2</v>
      </c>
      <c r="K80" s="13">
        <f t="shared" si="8"/>
        <v>8.275025662226556E-4</v>
      </c>
      <c r="L80" s="13">
        <f t="shared" si="8"/>
        <v>3.2492273007242774E-3</v>
      </c>
      <c r="N80" s="13">
        <f t="shared" si="9"/>
        <v>1.6397389821523583E-3</v>
      </c>
    </row>
    <row r="81" spans="1:14" x14ac:dyDescent="0.25">
      <c r="A81" s="1">
        <v>43532</v>
      </c>
      <c r="B81" s="3">
        <v>3.6</v>
      </c>
      <c r="C81" s="3">
        <v>1.0773913043479799</v>
      </c>
      <c r="E81" s="5">
        <f t="shared" si="5"/>
        <v>-1.9073569482288784E-2</v>
      </c>
      <c r="F81" s="5">
        <f t="shared" si="5"/>
        <v>-1.6666666666666663E-2</v>
      </c>
      <c r="H81" s="5">
        <f t="shared" si="6"/>
        <v>-1.8739384713680928E-2</v>
      </c>
      <c r="I81" s="5">
        <f t="shared" si="7"/>
        <v>-1.8550550261577026E-2</v>
      </c>
      <c r="K81" s="13">
        <f t="shared" si="8"/>
        <v>3.5116453944733842E-4</v>
      </c>
      <c r="L81" s="13">
        <f t="shared" si="8"/>
        <v>3.441229150072955E-4</v>
      </c>
      <c r="N81" s="13">
        <f t="shared" si="9"/>
        <v>3.4762589800216629E-4</v>
      </c>
    </row>
    <row r="82" spans="1:14" x14ac:dyDescent="0.25">
      <c r="A82" s="1">
        <v>43535</v>
      </c>
      <c r="B82" s="3">
        <v>3.59</v>
      </c>
      <c r="C82" s="3">
        <v>1.1230434782610299</v>
      </c>
      <c r="E82" s="5">
        <f t="shared" si="5"/>
        <v>-2.7777777777778421E-3</v>
      </c>
      <c r="F82" s="5">
        <f t="shared" si="5"/>
        <v>4.2372881355932195E-2</v>
      </c>
      <c r="H82" s="5">
        <f t="shared" si="6"/>
        <v>-2.4435930091699872E-3</v>
      </c>
      <c r="I82" s="5">
        <f t="shared" si="7"/>
        <v>4.0488997761021828E-2</v>
      </c>
      <c r="K82" s="13">
        <f t="shared" si="8"/>
        <v>5.9711467944644337E-6</v>
      </c>
      <c r="L82" s="13">
        <f t="shared" si="8"/>
        <v>1.6393589396920306E-3</v>
      </c>
      <c r="N82" s="13">
        <f t="shared" si="9"/>
        <v>-9.8938631877132209E-5</v>
      </c>
    </row>
    <row r="83" spans="1:14" x14ac:dyDescent="0.25">
      <c r="A83" s="1">
        <v>43536</v>
      </c>
      <c r="B83" s="3">
        <v>3.56</v>
      </c>
      <c r="C83" s="3">
        <v>1.1230434782610299</v>
      </c>
      <c r="E83" s="5">
        <f t="shared" si="5"/>
        <v>-8.3565459610027322E-3</v>
      </c>
      <c r="F83" s="5">
        <f t="shared" si="5"/>
        <v>0</v>
      </c>
      <c r="H83" s="5">
        <f t="shared" si="6"/>
        <v>-8.0223611923948782E-3</v>
      </c>
      <c r="I83" s="5">
        <f t="shared" si="7"/>
        <v>-1.8838835949103643E-3</v>
      </c>
      <c r="K83" s="13">
        <f t="shared" si="8"/>
        <v>6.4358279101243374E-5</v>
      </c>
      <c r="L83" s="13">
        <f t="shared" si="8"/>
        <v>3.5490173991723974E-6</v>
      </c>
      <c r="N83" s="13">
        <f t="shared" si="9"/>
        <v>1.511319464279826E-5</v>
      </c>
    </row>
    <row r="84" spans="1:14" x14ac:dyDescent="0.25">
      <c r="A84" s="1">
        <v>43537</v>
      </c>
      <c r="B84" s="3">
        <v>3.52</v>
      </c>
      <c r="C84" s="3">
        <v>1.1230434782610299</v>
      </c>
      <c r="E84" s="5">
        <f t="shared" si="5"/>
        <v>-1.1235955056179785E-2</v>
      </c>
      <c r="F84" s="5">
        <f t="shared" si="5"/>
        <v>0</v>
      </c>
      <c r="H84" s="5">
        <f t="shared" si="6"/>
        <v>-1.0901770287571931E-2</v>
      </c>
      <c r="I84" s="5">
        <f t="shared" si="7"/>
        <v>-1.8838835949103643E-3</v>
      </c>
      <c r="K84" s="13">
        <f t="shared" si="8"/>
        <v>1.1884859540298619E-4</v>
      </c>
      <c r="L84" s="13">
        <f t="shared" si="8"/>
        <v>3.5490173991723974E-6</v>
      </c>
      <c r="N84" s="13">
        <f t="shared" si="9"/>
        <v>2.0537666200238005E-5</v>
      </c>
    </row>
    <row r="85" spans="1:14" x14ac:dyDescent="0.25">
      <c r="A85" s="1">
        <v>43538</v>
      </c>
      <c r="B85" s="3">
        <v>3.56</v>
      </c>
      <c r="C85" s="3">
        <v>1.1504347826088599</v>
      </c>
      <c r="E85" s="5">
        <f t="shared" si="5"/>
        <v>1.1363636363636374E-2</v>
      </c>
      <c r="F85" s="5">
        <f t="shared" si="5"/>
        <v>2.4390243902439018E-2</v>
      </c>
      <c r="H85" s="5">
        <f t="shared" si="6"/>
        <v>1.1697821132244228E-2</v>
      </c>
      <c r="I85" s="5">
        <f t="shared" si="7"/>
        <v>2.2506360307528655E-2</v>
      </c>
      <c r="K85" s="13">
        <f t="shared" si="8"/>
        <v>1.3683901924197963E-4</v>
      </c>
      <c r="L85" s="13">
        <f t="shared" si="8"/>
        <v>5.0653625429230133E-4</v>
      </c>
      <c r="N85" s="13">
        <f t="shared" si="9"/>
        <v>2.6327537721531138E-4</v>
      </c>
    </row>
    <row r="86" spans="1:14" x14ac:dyDescent="0.25">
      <c r="A86" s="1">
        <v>43539</v>
      </c>
      <c r="B86" s="3">
        <v>3.58</v>
      </c>
      <c r="C86" s="3">
        <v>1.1595652173914699</v>
      </c>
      <c r="E86" s="5">
        <f t="shared" si="5"/>
        <v>5.6179775280898927E-3</v>
      </c>
      <c r="F86" s="5">
        <f t="shared" si="5"/>
        <v>7.9365079365079343E-3</v>
      </c>
      <c r="H86" s="5">
        <f t="shared" si="6"/>
        <v>5.9521622966977475E-3</v>
      </c>
      <c r="I86" s="5">
        <f t="shared" si="7"/>
        <v>6.05262434159757E-3</v>
      </c>
      <c r="K86" s="13">
        <f t="shared" si="8"/>
        <v>3.5428236006230204E-5</v>
      </c>
      <c r="L86" s="13">
        <f t="shared" si="8"/>
        <v>3.6634261420499419E-5</v>
      </c>
      <c r="N86" s="13">
        <f t="shared" si="9"/>
        <v>3.6026202402132086E-5</v>
      </c>
    </row>
    <row r="87" spans="1:14" x14ac:dyDescent="0.25">
      <c r="A87" s="1">
        <v>43542</v>
      </c>
      <c r="B87" s="3">
        <v>3.62</v>
      </c>
      <c r="C87" s="3">
        <v>1.1413043478262499</v>
      </c>
      <c r="E87" s="5">
        <f t="shared" si="5"/>
        <v>1.1173184357541908E-2</v>
      </c>
      <c r="F87" s="5">
        <f t="shared" si="5"/>
        <v>-1.5748031496062988E-2</v>
      </c>
      <c r="H87" s="5">
        <f t="shared" si="6"/>
        <v>1.1507369126149762E-2</v>
      </c>
      <c r="I87" s="5">
        <f t="shared" si="7"/>
        <v>-1.7631915090973352E-2</v>
      </c>
      <c r="K87" s="13">
        <f t="shared" si="8"/>
        <v>1.3241954420546476E-4</v>
      </c>
      <c r="L87" s="13">
        <f t="shared" si="8"/>
        <v>3.1088442977529384E-4</v>
      </c>
      <c r="N87" s="13">
        <f t="shared" si="9"/>
        <v>-2.0289695535276084E-4</v>
      </c>
    </row>
    <row r="88" spans="1:14" x14ac:dyDescent="0.25">
      <c r="A88" s="1">
        <v>43543</v>
      </c>
      <c r="B88" s="3">
        <v>3.65</v>
      </c>
      <c r="C88" s="3">
        <v>1.1686956521740799</v>
      </c>
      <c r="E88" s="5">
        <f t="shared" si="5"/>
        <v>8.2872928176795039E-3</v>
      </c>
      <c r="F88" s="5">
        <f t="shared" si="5"/>
        <v>2.3999999999999997E-2</v>
      </c>
      <c r="H88" s="5">
        <f t="shared" si="6"/>
        <v>8.6214775862873579E-3</v>
      </c>
      <c r="I88" s="5">
        <f t="shared" si="7"/>
        <v>2.2116116405089634E-2</v>
      </c>
      <c r="K88" s="13">
        <f t="shared" si="8"/>
        <v>7.4329875770855289E-5</v>
      </c>
      <c r="L88" s="13">
        <f t="shared" si="8"/>
        <v>4.8912260484347482E-4</v>
      </c>
      <c r="N88" s="13">
        <f t="shared" si="9"/>
        <v>1.9067360188220243E-4</v>
      </c>
    </row>
    <row r="89" spans="1:14" x14ac:dyDescent="0.25">
      <c r="A89" s="1">
        <v>43544</v>
      </c>
      <c r="B89" s="3">
        <v>3.62</v>
      </c>
      <c r="C89" s="3">
        <v>1.1595652173914699</v>
      </c>
      <c r="E89" s="5">
        <f t="shared" si="5"/>
        <v>-8.219178082191728E-3</v>
      </c>
      <c r="F89" s="5">
        <f t="shared" si="5"/>
        <v>-7.8124999999999983E-3</v>
      </c>
      <c r="H89" s="5">
        <f t="shared" si="6"/>
        <v>-7.884993313583874E-3</v>
      </c>
      <c r="I89" s="5">
        <f t="shared" si="7"/>
        <v>-9.6963835949103634E-3</v>
      </c>
      <c r="K89" s="13">
        <f t="shared" si="8"/>
        <v>6.2173119555262408E-5</v>
      </c>
      <c r="L89" s="13">
        <f t="shared" si="8"/>
        <v>9.4019854819646825E-5</v>
      </c>
      <c r="N89" s="13">
        <f t="shared" si="9"/>
        <v>7.6455919811812585E-5</v>
      </c>
    </row>
    <row r="90" spans="1:14" x14ac:dyDescent="0.25">
      <c r="A90" s="1">
        <v>43545</v>
      </c>
      <c r="B90" s="3">
        <v>3.68</v>
      </c>
      <c r="C90" s="3">
        <v>1.1230434782610299</v>
      </c>
      <c r="E90" s="5">
        <f t="shared" si="5"/>
        <v>1.6574585635359129E-2</v>
      </c>
      <c r="F90" s="5">
        <f t="shared" si="5"/>
        <v>-3.1496062992125977E-2</v>
      </c>
      <c r="H90" s="5">
        <f t="shared" si="6"/>
        <v>1.6908770403966985E-2</v>
      </c>
      <c r="I90" s="5">
        <f t="shared" si="7"/>
        <v>-3.3379946587036344E-2</v>
      </c>
      <c r="K90" s="13">
        <f t="shared" si="8"/>
        <v>2.8590651657406981E-4</v>
      </c>
      <c r="L90" s="13">
        <f t="shared" si="8"/>
        <v>1.1142208341533993E-3</v>
      </c>
      <c r="N90" s="13">
        <f t="shared" si="9"/>
        <v>-5.6441385293687894E-4</v>
      </c>
    </row>
    <row r="91" spans="1:14" x14ac:dyDescent="0.25">
      <c r="A91" s="1">
        <v>43546</v>
      </c>
      <c r="B91" s="3">
        <v>3.59</v>
      </c>
      <c r="C91" s="3">
        <v>1.0773913043479799</v>
      </c>
      <c r="E91" s="5">
        <f t="shared" si="5"/>
        <v>-2.4456521739130516E-2</v>
      </c>
      <c r="F91" s="5">
        <f t="shared" si="5"/>
        <v>-4.0650406504065033E-2</v>
      </c>
      <c r="H91" s="5">
        <f t="shared" si="6"/>
        <v>-2.412233697052266E-2</v>
      </c>
      <c r="I91" s="5">
        <f t="shared" si="7"/>
        <v>-4.25342900989754E-2</v>
      </c>
      <c r="K91" s="13">
        <f t="shared" si="8"/>
        <v>5.8188714091944431E-4</v>
      </c>
      <c r="L91" s="13">
        <f t="shared" si="8"/>
        <v>1.8091658342237968E-3</v>
      </c>
      <c r="N91" s="13">
        <f t="shared" si="9"/>
        <v>1.0260264785694501E-3</v>
      </c>
    </row>
    <row r="92" spans="1:14" x14ac:dyDescent="0.25">
      <c r="A92" s="1">
        <v>43549</v>
      </c>
      <c r="B92" s="3">
        <v>3.52</v>
      </c>
      <c r="C92" s="3">
        <v>1.0682608695653699</v>
      </c>
      <c r="E92" s="5">
        <f t="shared" si="5"/>
        <v>-1.9498607242339788E-2</v>
      </c>
      <c r="F92" s="5">
        <f t="shared" si="5"/>
        <v>-8.4745762711864389E-3</v>
      </c>
      <c r="H92" s="5">
        <f t="shared" si="6"/>
        <v>-1.9164422473731933E-2</v>
      </c>
      <c r="I92" s="5">
        <f t="shared" si="7"/>
        <v>-1.0358459866096802E-2</v>
      </c>
      <c r="K92" s="13">
        <f t="shared" si="8"/>
        <v>3.6727508875168159E-4</v>
      </c>
      <c r="L92" s="13">
        <f t="shared" si="8"/>
        <v>1.0729769079753819E-4</v>
      </c>
      <c r="N92" s="13">
        <f t="shared" si="9"/>
        <v>1.9851390105107584E-4</v>
      </c>
    </row>
    <row r="93" spans="1:14" x14ac:dyDescent="0.25">
      <c r="A93" s="1">
        <v>43550</v>
      </c>
      <c r="B93" s="3">
        <v>3.57</v>
      </c>
      <c r="C93" s="3">
        <v>1.0317391304349299</v>
      </c>
      <c r="E93" s="5">
        <f t="shared" si="5"/>
        <v>1.4204545454545404E-2</v>
      </c>
      <c r="F93" s="5">
        <f t="shared" si="5"/>
        <v>-3.4188034188034178E-2</v>
      </c>
      <c r="H93" s="5">
        <f t="shared" si="6"/>
        <v>1.4538730223153258E-2</v>
      </c>
      <c r="I93" s="5">
        <f t="shared" si="7"/>
        <v>-3.6071917782944544E-2</v>
      </c>
      <c r="K93" s="13">
        <f t="shared" si="8"/>
        <v>2.1137467650162998E-4</v>
      </c>
      <c r="L93" s="13">
        <f t="shared" si="8"/>
        <v>1.3011832525395108E-3</v>
      </c>
      <c r="N93" s="13">
        <f t="shared" si="9"/>
        <v>-5.2443988127799527E-4</v>
      </c>
    </row>
    <row r="94" spans="1:14" x14ac:dyDescent="0.25">
      <c r="A94" s="1">
        <v>43551</v>
      </c>
      <c r="B94" s="3">
        <v>3.35</v>
      </c>
      <c r="C94" s="3">
        <v>0.98608695652188005</v>
      </c>
      <c r="E94" s="5">
        <f t="shared" si="5"/>
        <v>-6.1624649859943911E-2</v>
      </c>
      <c r="F94" s="5">
        <f t="shared" si="5"/>
        <v>-4.424778761061935E-2</v>
      </c>
      <c r="H94" s="5">
        <f t="shared" si="6"/>
        <v>-6.1290465091336059E-2</v>
      </c>
      <c r="I94" s="5">
        <f t="shared" si="7"/>
        <v>-4.6131671205529717E-2</v>
      </c>
      <c r="K94" s="13">
        <f t="shared" si="8"/>
        <v>3.7565211111122839E-3</v>
      </c>
      <c r="L94" s="13">
        <f t="shared" si="8"/>
        <v>2.1281310882150998E-3</v>
      </c>
      <c r="N94" s="13">
        <f t="shared" si="9"/>
        <v>2.8274315836275118E-3</v>
      </c>
    </row>
    <row r="95" spans="1:14" x14ac:dyDescent="0.25">
      <c r="A95" s="1">
        <v>43552</v>
      </c>
      <c r="B95" s="3">
        <v>3.31</v>
      </c>
      <c r="C95" s="3">
        <v>1.0408695652175399</v>
      </c>
      <c r="E95" s="5">
        <f t="shared" si="5"/>
        <v>-1.1940298507462697E-2</v>
      </c>
      <c r="F95" s="5">
        <f t="shared" si="5"/>
        <v>5.5555555555555428E-2</v>
      </c>
      <c r="H95" s="5">
        <f t="shared" si="6"/>
        <v>-1.1606113738854843E-2</v>
      </c>
      <c r="I95" s="5">
        <f t="shared" si="7"/>
        <v>5.3671671960645061E-2</v>
      </c>
      <c r="K95" s="13">
        <f t="shared" si="8"/>
        <v>1.3470187611923514E-4</v>
      </c>
      <c r="L95" s="13">
        <f t="shared" si="8"/>
        <v>2.880648371051093E-3</v>
      </c>
      <c r="N95" s="13">
        <f t="shared" si="9"/>
        <v>-6.2291952932975287E-4</v>
      </c>
    </row>
    <row r="96" spans="1:14" x14ac:dyDescent="0.25">
      <c r="A96" s="1">
        <v>43553</v>
      </c>
      <c r="B96" s="3">
        <v>3.36</v>
      </c>
      <c r="C96" s="3">
        <v>1.0408695652175399</v>
      </c>
      <c r="E96" s="5">
        <f t="shared" si="5"/>
        <v>1.5105740181268828E-2</v>
      </c>
      <c r="F96" s="5">
        <f t="shared" si="5"/>
        <v>0</v>
      </c>
      <c r="H96" s="5">
        <f t="shared" si="6"/>
        <v>1.5439924949876681E-2</v>
      </c>
      <c r="I96" s="5">
        <f t="shared" si="7"/>
        <v>-1.8838835949103643E-3</v>
      </c>
      <c r="K96" s="13">
        <f t="shared" si="8"/>
        <v>2.3839128245782445E-4</v>
      </c>
      <c r="L96" s="13">
        <f t="shared" si="8"/>
        <v>3.5490173991723974E-6</v>
      </c>
      <c r="N96" s="13">
        <f t="shared" si="9"/>
        <v>-2.908702131971991E-5</v>
      </c>
    </row>
    <row r="97" spans="1:14" x14ac:dyDescent="0.25">
      <c r="A97" s="1">
        <v>43556</v>
      </c>
      <c r="B97" s="3">
        <v>3.5</v>
      </c>
      <c r="C97" s="3">
        <v>1.0500000000001499</v>
      </c>
      <c r="E97" s="5">
        <f t="shared" si="5"/>
        <v>4.1666666666666706E-2</v>
      </c>
      <c r="F97" s="5">
        <f t="shared" si="5"/>
        <v>8.7719298245614013E-3</v>
      </c>
      <c r="H97" s="5">
        <f t="shared" si="6"/>
        <v>4.2000851435274558E-2</v>
      </c>
      <c r="I97" s="5">
        <f t="shared" si="7"/>
        <v>6.888046229651037E-3</v>
      </c>
      <c r="K97" s="13">
        <f t="shared" si="8"/>
        <v>1.7640715212880048E-3</v>
      </c>
      <c r="L97" s="13">
        <f t="shared" si="8"/>
        <v>4.7445180861809867E-5</v>
      </c>
      <c r="N97" s="13">
        <f t="shared" si="9"/>
        <v>2.8930380637087625E-4</v>
      </c>
    </row>
    <row r="98" spans="1:14" x14ac:dyDescent="0.25">
      <c r="A98" s="1">
        <v>43557</v>
      </c>
      <c r="B98" s="3">
        <v>3.42</v>
      </c>
      <c r="C98" s="3">
        <v>1.0317391304349299</v>
      </c>
      <c r="E98" s="5">
        <f t="shared" si="5"/>
        <v>-2.2857142857142878E-2</v>
      </c>
      <c r="F98" s="5">
        <f t="shared" si="5"/>
        <v>-1.7391304347826084E-2</v>
      </c>
      <c r="H98" s="5">
        <f t="shared" si="6"/>
        <v>-2.2522958088535022E-2</v>
      </c>
      <c r="I98" s="5">
        <f t="shared" si="7"/>
        <v>-1.9275187942736447E-2</v>
      </c>
      <c r="K98" s="13">
        <f t="shared" si="8"/>
        <v>5.0728364105790519E-4</v>
      </c>
      <c r="L98" s="13">
        <f t="shared" si="8"/>
        <v>3.7153287022781249E-4</v>
      </c>
      <c r="N98" s="13">
        <f t="shared" si="9"/>
        <v>4.3413425018288859E-4</v>
      </c>
    </row>
    <row r="99" spans="1:14" x14ac:dyDescent="0.25">
      <c r="A99" s="1">
        <v>43558</v>
      </c>
      <c r="B99" s="3">
        <v>3.43</v>
      </c>
      <c r="C99" s="3">
        <v>1.0408695652175399</v>
      </c>
      <c r="E99" s="5">
        <f t="shared" si="5"/>
        <v>2.923976608187202E-3</v>
      </c>
      <c r="F99" s="5">
        <f t="shared" si="5"/>
        <v>8.8495575221238919E-3</v>
      </c>
      <c r="H99" s="5">
        <f t="shared" si="6"/>
        <v>3.2581613767950568E-3</v>
      </c>
      <c r="I99" s="5">
        <f t="shared" si="7"/>
        <v>6.9656739272135277E-3</v>
      </c>
      <c r="K99" s="13">
        <f t="shared" si="8"/>
        <v>1.0615615557239061E-5</v>
      </c>
      <c r="L99" s="13">
        <f t="shared" si="8"/>
        <v>4.8520613260262332E-5</v>
      </c>
      <c r="N99" s="13">
        <f t="shared" si="9"/>
        <v>2.2695289752995457E-5</v>
      </c>
    </row>
    <row r="100" spans="1:14" x14ac:dyDescent="0.25">
      <c r="A100" s="1">
        <v>43559</v>
      </c>
      <c r="B100" s="3">
        <v>3.47</v>
      </c>
      <c r="C100" s="3">
        <v>1.0682608695653699</v>
      </c>
      <c r="E100" s="5">
        <f t="shared" si="5"/>
        <v>1.1661807580174937E-2</v>
      </c>
      <c r="F100" s="5">
        <f t="shared" si="5"/>
        <v>2.6315789473684206E-2</v>
      </c>
      <c r="H100" s="5">
        <f t="shared" si="6"/>
        <v>1.1995992348782791E-2</v>
      </c>
      <c r="I100" s="5">
        <f t="shared" si="7"/>
        <v>2.4431905878773842E-2</v>
      </c>
      <c r="K100" s="13">
        <f t="shared" si="8"/>
        <v>1.4390383243205527E-4</v>
      </c>
      <c r="L100" s="13">
        <f t="shared" si="8"/>
        <v>5.9691802486926387E-4</v>
      </c>
      <c r="N100" s="13">
        <f t="shared" si="9"/>
        <v>2.9308495598795231E-4</v>
      </c>
    </row>
    <row r="101" spans="1:14" x14ac:dyDescent="0.25">
      <c r="A101" s="1">
        <v>43560</v>
      </c>
      <c r="B101" s="3">
        <v>3.44</v>
      </c>
      <c r="C101" s="3">
        <v>1.0682608695653699</v>
      </c>
      <c r="E101" s="5">
        <f t="shared" si="5"/>
        <v>-8.6455331412104465E-3</v>
      </c>
      <c r="F101" s="5">
        <f t="shared" si="5"/>
        <v>0</v>
      </c>
      <c r="H101" s="5">
        <f t="shared" si="6"/>
        <v>-8.3113483726025925E-3</v>
      </c>
      <c r="I101" s="5">
        <f t="shared" si="7"/>
        <v>-1.8838835949103643E-3</v>
      </c>
      <c r="K101" s="13">
        <f t="shared" si="8"/>
        <v>6.9078511770763766E-5</v>
      </c>
      <c r="L101" s="13">
        <f t="shared" si="8"/>
        <v>3.5490173991723974E-6</v>
      </c>
      <c r="N101" s="13">
        <f t="shared" si="9"/>
        <v>1.5657612850730978E-5</v>
      </c>
    </row>
    <row r="102" spans="1:14" x14ac:dyDescent="0.25">
      <c r="A102" s="1">
        <v>43563</v>
      </c>
      <c r="B102" s="3">
        <v>3.37</v>
      </c>
      <c r="C102" s="3">
        <v>1.0591304347827599</v>
      </c>
      <c r="E102" s="5">
        <f t="shared" si="5"/>
        <v>-2.0348837209302278E-2</v>
      </c>
      <c r="F102" s="5">
        <f t="shared" si="5"/>
        <v>-8.5470085470085444E-3</v>
      </c>
      <c r="H102" s="5">
        <f t="shared" si="6"/>
        <v>-2.0014652440694423E-2</v>
      </c>
      <c r="I102" s="5">
        <f t="shared" si="7"/>
        <v>-1.0430892141918908E-2</v>
      </c>
      <c r="K102" s="13">
        <f t="shared" si="8"/>
        <v>4.0058631232179519E-4</v>
      </c>
      <c r="L102" s="13">
        <f t="shared" si="8"/>
        <v>1.0880351087634562E-4</v>
      </c>
      <c r="N102" s="13">
        <f t="shared" si="9"/>
        <v>2.0877068086687755E-4</v>
      </c>
    </row>
    <row r="103" spans="1:14" x14ac:dyDescent="0.25">
      <c r="A103" s="1">
        <v>43564</v>
      </c>
      <c r="B103" s="3">
        <v>3.39</v>
      </c>
      <c r="C103" s="3">
        <v>1.0682608695653699</v>
      </c>
      <c r="E103" s="5">
        <f t="shared" si="5"/>
        <v>5.9347181008902131E-3</v>
      </c>
      <c r="F103" s="5">
        <f t="shared" si="5"/>
        <v>8.6206896551724119E-3</v>
      </c>
      <c r="H103" s="5">
        <f t="shared" si="6"/>
        <v>6.268902869498068E-3</v>
      </c>
      <c r="I103" s="5">
        <f t="shared" si="7"/>
        <v>6.7368060602620477E-3</v>
      </c>
      <c r="K103" s="13">
        <f t="shared" si="8"/>
        <v>3.9299143187201114E-5</v>
      </c>
      <c r="L103" s="13">
        <f t="shared" si="8"/>
        <v>4.5384555893583455E-5</v>
      </c>
      <c r="N103" s="13">
        <f t="shared" si="9"/>
        <v>4.2232382842428723E-5</v>
      </c>
    </row>
    <row r="104" spans="1:14" x14ac:dyDescent="0.25">
      <c r="A104" s="1">
        <v>43565</v>
      </c>
      <c r="B104" s="3">
        <v>3.37</v>
      </c>
      <c r="C104" s="3">
        <v>1.0408695652175399</v>
      </c>
      <c r="E104" s="5">
        <f t="shared" si="5"/>
        <v>-5.8997050147492677E-3</v>
      </c>
      <c r="F104" s="5">
        <f t="shared" si="5"/>
        <v>-2.5641025641025637E-2</v>
      </c>
      <c r="H104" s="5">
        <f t="shared" si="6"/>
        <v>-5.5655202461414128E-3</v>
      </c>
      <c r="I104" s="5">
        <f t="shared" si="7"/>
        <v>-2.7524909235936E-2</v>
      </c>
      <c r="K104" s="13">
        <f t="shared" si="8"/>
        <v>3.0975015610209971E-5</v>
      </c>
      <c r="L104" s="13">
        <f t="shared" si="8"/>
        <v>7.5762062844651496E-4</v>
      </c>
      <c r="N104" s="13">
        <f t="shared" si="9"/>
        <v>1.5319043962580659E-4</v>
      </c>
    </row>
    <row r="105" spans="1:14" x14ac:dyDescent="0.25">
      <c r="A105" s="1">
        <v>43566</v>
      </c>
      <c r="B105" s="3">
        <v>3.34</v>
      </c>
      <c r="C105" s="3">
        <v>1.0408695652175399</v>
      </c>
      <c r="E105" s="5">
        <f t="shared" si="5"/>
        <v>-8.9020771513353848E-3</v>
      </c>
      <c r="F105" s="5">
        <f t="shared" si="5"/>
        <v>0</v>
      </c>
      <c r="H105" s="5">
        <f t="shared" si="6"/>
        <v>-8.5678923827275308E-3</v>
      </c>
      <c r="I105" s="5">
        <f t="shared" si="7"/>
        <v>-1.8838835949103643E-3</v>
      </c>
      <c r="K105" s="13">
        <f t="shared" si="8"/>
        <v>7.340877988200045E-5</v>
      </c>
      <c r="L105" s="13">
        <f t="shared" si="8"/>
        <v>3.5490173991723974E-6</v>
      </c>
      <c r="N105" s="13">
        <f t="shared" si="9"/>
        <v>1.6140911902777866E-5</v>
      </c>
    </row>
    <row r="106" spans="1:14" x14ac:dyDescent="0.25">
      <c r="A106" s="1">
        <v>43567</v>
      </c>
      <c r="B106" s="3">
        <v>3.32</v>
      </c>
      <c r="C106" s="3">
        <v>1.0317391304349299</v>
      </c>
      <c r="E106" s="5">
        <f t="shared" si="5"/>
        <v>-5.988023952095814E-3</v>
      </c>
      <c r="F106" s="5">
        <f t="shared" si="5"/>
        <v>-8.7719298245614013E-3</v>
      </c>
      <c r="H106" s="5">
        <f t="shared" si="6"/>
        <v>-5.6538391834879591E-3</v>
      </c>
      <c r="I106" s="5">
        <f t="shared" si="7"/>
        <v>-1.0655813419471766E-2</v>
      </c>
      <c r="K106" s="13">
        <f t="shared" si="8"/>
        <v>3.1965897512743795E-5</v>
      </c>
      <c r="L106" s="13">
        <f t="shared" si="8"/>
        <v>1.1354635963059458E-4</v>
      </c>
      <c r="N106" s="13">
        <f t="shared" si="9"/>
        <v>6.0246255442946288E-5</v>
      </c>
    </row>
    <row r="107" spans="1:14" x14ac:dyDescent="0.25">
      <c r="A107" s="1">
        <v>43570</v>
      </c>
      <c r="B107" s="3">
        <v>3.38</v>
      </c>
      <c r="C107" s="3">
        <v>1.0317391304349299</v>
      </c>
      <c r="E107" s="5">
        <f t="shared" si="5"/>
        <v>1.8072289156626523E-2</v>
      </c>
      <c r="F107" s="5">
        <f t="shared" si="5"/>
        <v>0</v>
      </c>
      <c r="H107" s="5">
        <f t="shared" si="6"/>
        <v>1.8406473925234378E-2</v>
      </c>
      <c r="I107" s="5">
        <f t="shared" si="7"/>
        <v>-1.8838835949103643E-3</v>
      </c>
      <c r="K107" s="13">
        <f t="shared" si="8"/>
        <v>3.3879828236033305E-4</v>
      </c>
      <c r="L107" s="13">
        <f t="shared" si="8"/>
        <v>3.5490173991723974E-6</v>
      </c>
      <c r="N107" s="13">
        <f t="shared" si="9"/>
        <v>-3.4675654267894422E-5</v>
      </c>
    </row>
    <row r="108" spans="1:14" x14ac:dyDescent="0.25">
      <c r="A108" s="1">
        <v>43571</v>
      </c>
      <c r="B108" s="3">
        <v>3.4</v>
      </c>
      <c r="C108" s="3">
        <v>1.0500000000001499</v>
      </c>
      <c r="E108" s="5">
        <f t="shared" si="5"/>
        <v>5.9171597633136145E-3</v>
      </c>
      <c r="F108" s="5">
        <f t="shared" si="5"/>
        <v>1.7699115044247784E-2</v>
      </c>
      <c r="H108" s="5">
        <f t="shared" si="6"/>
        <v>6.2513445319214694E-3</v>
      </c>
      <c r="I108" s="5">
        <f t="shared" si="7"/>
        <v>1.581523144933742E-2</v>
      </c>
      <c r="K108" s="13">
        <f t="shared" si="8"/>
        <v>3.9079308456784457E-5</v>
      </c>
      <c r="L108" s="13">
        <f t="shared" si="8"/>
        <v>2.5012154579611139E-4</v>
      </c>
      <c r="N108" s="13">
        <f t="shared" si="9"/>
        <v>9.8866460641887941E-5</v>
      </c>
    </row>
    <row r="109" spans="1:14" x14ac:dyDescent="0.25">
      <c r="A109" s="1">
        <v>43572</v>
      </c>
      <c r="B109" s="3">
        <v>3.41</v>
      </c>
      <c r="C109" s="3">
        <v>1.0591304347827599</v>
      </c>
      <c r="E109" s="5">
        <f t="shared" si="5"/>
        <v>2.9411764705883033E-3</v>
      </c>
      <c r="F109" s="5">
        <f t="shared" si="5"/>
        <v>8.6956521739130418E-3</v>
      </c>
      <c r="H109" s="5">
        <f t="shared" si="6"/>
        <v>3.2753612391961582E-3</v>
      </c>
      <c r="I109" s="5">
        <f t="shared" si="7"/>
        <v>6.8117685790026776E-3</v>
      </c>
      <c r="K109" s="13">
        <f t="shared" si="8"/>
        <v>1.0727991247228594E-5</v>
      </c>
      <c r="L109" s="13">
        <f t="shared" si="8"/>
        <v>4.6400191173888158E-5</v>
      </c>
      <c r="N109" s="13">
        <f t="shared" si="9"/>
        <v>2.2311002774039662E-5</v>
      </c>
    </row>
    <row r="110" spans="1:14" x14ac:dyDescent="0.25">
      <c r="A110" s="1">
        <v>43573</v>
      </c>
      <c r="B110" s="3">
        <v>3.36</v>
      </c>
      <c r="C110" s="3">
        <v>1.0408695652175399</v>
      </c>
      <c r="E110" s="5">
        <f t="shared" si="5"/>
        <v>-1.4662756598240546E-2</v>
      </c>
      <c r="F110" s="5">
        <f t="shared" si="5"/>
        <v>-1.7241379310344824E-2</v>
      </c>
      <c r="H110" s="5">
        <f t="shared" si="6"/>
        <v>-1.4328571829632692E-2</v>
      </c>
      <c r="I110" s="5">
        <f t="shared" si="7"/>
        <v>-1.9125262905255187E-2</v>
      </c>
      <c r="K110" s="13">
        <f t="shared" si="8"/>
        <v>2.0530797067694356E-4</v>
      </c>
      <c r="L110" s="13">
        <f t="shared" si="8"/>
        <v>3.6577568119513008E-4</v>
      </c>
      <c r="N110" s="13">
        <f t="shared" si="9"/>
        <v>2.7403770329855858E-4</v>
      </c>
    </row>
    <row r="111" spans="1:14" x14ac:dyDescent="0.25">
      <c r="A111" s="1">
        <v>43574</v>
      </c>
      <c r="B111" s="3">
        <v>3.37</v>
      </c>
      <c r="C111" s="3">
        <v>1.0500000000001499</v>
      </c>
      <c r="E111" s="5">
        <f t="shared" si="5"/>
        <v>2.976190476190545E-3</v>
      </c>
      <c r="F111" s="5">
        <f t="shared" si="5"/>
        <v>8.7719298245614013E-3</v>
      </c>
      <c r="H111" s="5">
        <f t="shared" si="6"/>
        <v>3.3103752447983998E-3</v>
      </c>
      <c r="I111" s="5">
        <f t="shared" si="7"/>
        <v>6.888046229651037E-3</v>
      </c>
      <c r="K111" s="13">
        <f t="shared" si="8"/>
        <v>1.0958584261374066E-5</v>
      </c>
      <c r="L111" s="13">
        <f t="shared" si="8"/>
        <v>4.7445180861809867E-5</v>
      </c>
      <c r="N111" s="13">
        <f t="shared" si="9"/>
        <v>2.2802017723663746E-5</v>
      </c>
    </row>
    <row r="112" spans="1:14" x14ac:dyDescent="0.25">
      <c r="A112" s="1">
        <v>43577</v>
      </c>
      <c r="B112" s="3">
        <v>3.35</v>
      </c>
      <c r="C112" s="3">
        <v>1.0900000000000001</v>
      </c>
      <c r="E112" s="5">
        <f t="shared" si="5"/>
        <v>-5.9347181008902131E-3</v>
      </c>
      <c r="F112" s="5">
        <f t="shared" si="5"/>
        <v>3.8095238095089946E-2</v>
      </c>
      <c r="H112" s="5">
        <f t="shared" si="6"/>
        <v>-5.6005333322823583E-3</v>
      </c>
      <c r="I112" s="5">
        <f t="shared" si="7"/>
        <v>3.6211354500179579E-2</v>
      </c>
      <c r="K112" s="13">
        <f t="shared" si="8"/>
        <v>3.1365973606005735E-5</v>
      </c>
      <c r="L112" s="13">
        <f t="shared" si="8"/>
        <v>1.311262194737676E-3</v>
      </c>
      <c r="N112" s="13">
        <f t="shared" si="9"/>
        <v>-2.0280289788534851E-4</v>
      </c>
    </row>
    <row r="113" spans="1:14" x14ac:dyDescent="0.25">
      <c r="A113" s="1">
        <v>43579</v>
      </c>
      <c r="B113" s="3">
        <v>3.38</v>
      </c>
      <c r="C113" s="3">
        <v>1.08</v>
      </c>
      <c r="E113" s="5">
        <f t="shared" si="5"/>
        <v>8.9552238805969565E-3</v>
      </c>
      <c r="F113" s="5">
        <f t="shared" si="5"/>
        <v>-9.174311926605512E-3</v>
      </c>
      <c r="H113" s="5">
        <f t="shared" si="6"/>
        <v>9.2894086492048104E-3</v>
      </c>
      <c r="I113" s="5">
        <f t="shared" si="7"/>
        <v>-1.1058195521515875E-2</v>
      </c>
      <c r="K113" s="13">
        <f t="shared" si="8"/>
        <v>8.6293113051921146E-5</v>
      </c>
      <c r="L113" s="13">
        <f t="shared" si="8"/>
        <v>1.2228368819207377E-4</v>
      </c>
      <c r="N113" s="13">
        <f t="shared" si="9"/>
        <v>-1.0272409712216747E-4</v>
      </c>
    </row>
    <row r="114" spans="1:14" x14ac:dyDescent="0.25">
      <c r="A114" s="1">
        <v>43580</v>
      </c>
      <c r="B114" s="3">
        <v>3.35</v>
      </c>
      <c r="C114" s="3">
        <v>1.07</v>
      </c>
      <c r="E114" s="5">
        <f t="shared" si="5"/>
        <v>-8.8757396449703572E-3</v>
      </c>
      <c r="F114" s="5">
        <f t="shared" si="5"/>
        <v>-9.2592592592592674E-3</v>
      </c>
      <c r="H114" s="5">
        <f t="shared" si="6"/>
        <v>-8.5415548763625032E-3</v>
      </c>
      <c r="I114" s="5">
        <f t="shared" si="7"/>
        <v>-1.1143142854169633E-2</v>
      </c>
      <c r="K114" s="13">
        <f t="shared" si="8"/>
        <v>7.2958159705912058E-5</v>
      </c>
      <c r="L114" s="13">
        <f t="shared" si="8"/>
        <v>1.2416963266843173E-4</v>
      </c>
      <c r="N114" s="13">
        <f t="shared" si="9"/>
        <v>9.5179766184036604E-5</v>
      </c>
    </row>
    <row r="115" spans="1:14" x14ac:dyDescent="0.25">
      <c r="A115" s="1">
        <v>43581</v>
      </c>
      <c r="B115" s="3">
        <v>3.35</v>
      </c>
      <c r="C115" s="3">
        <v>1.07</v>
      </c>
      <c r="E115" s="5">
        <f t="shared" si="5"/>
        <v>0</v>
      </c>
      <c r="F115" s="5">
        <f t="shared" si="5"/>
        <v>0</v>
      </c>
      <c r="H115" s="5">
        <f t="shared" si="6"/>
        <v>3.3418476860785473E-4</v>
      </c>
      <c r="I115" s="5">
        <f t="shared" si="7"/>
        <v>-1.8838835949103643E-3</v>
      </c>
      <c r="K115" s="13">
        <f t="shared" si="8"/>
        <v>1.1167945956948541E-7</v>
      </c>
      <c r="L115" s="13">
        <f t="shared" si="8"/>
        <v>3.5490173991723974E-6</v>
      </c>
      <c r="N115" s="13">
        <f t="shared" si="9"/>
        <v>-6.2956520324925359E-7</v>
      </c>
    </row>
    <row r="116" spans="1:14" x14ac:dyDescent="0.25">
      <c r="A116" s="1">
        <v>43584</v>
      </c>
      <c r="B116" s="3">
        <v>3.3</v>
      </c>
      <c r="C116" s="3">
        <v>1.05</v>
      </c>
      <c r="E116" s="5">
        <f t="shared" si="5"/>
        <v>-1.4925373134328438E-2</v>
      </c>
      <c r="F116" s="5">
        <f t="shared" si="5"/>
        <v>-1.8691588785046745E-2</v>
      </c>
      <c r="H116" s="5">
        <f t="shared" si="6"/>
        <v>-1.4591188365720584E-2</v>
      </c>
      <c r="I116" s="5">
        <f t="shared" si="7"/>
        <v>-2.0575472379957108E-2</v>
      </c>
      <c r="K116" s="13">
        <f t="shared" si="8"/>
        <v>2.1290277792393973E-4</v>
      </c>
      <c r="L116" s="13">
        <f t="shared" si="8"/>
        <v>4.2335006365837785E-4</v>
      </c>
      <c r="N116" s="13">
        <f t="shared" si="9"/>
        <v>3.0022059320963535E-4</v>
      </c>
    </row>
    <row r="117" spans="1:14" x14ac:dyDescent="0.25">
      <c r="A117" s="1">
        <v>43585</v>
      </c>
      <c r="B117" s="3">
        <v>3.3</v>
      </c>
      <c r="C117" s="3">
        <v>1.06</v>
      </c>
      <c r="E117" s="5">
        <f t="shared" si="5"/>
        <v>0</v>
      </c>
      <c r="F117" s="5">
        <f t="shared" si="5"/>
        <v>9.5238095238095316E-3</v>
      </c>
      <c r="H117" s="5">
        <f t="shared" si="6"/>
        <v>3.3418476860785473E-4</v>
      </c>
      <c r="I117" s="5">
        <f t="shared" si="7"/>
        <v>7.6399259288991673E-3</v>
      </c>
      <c r="K117" s="13">
        <f t="shared" si="8"/>
        <v>1.1167945956948541E-7</v>
      </c>
      <c r="L117" s="13">
        <f t="shared" si="8"/>
        <v>5.8368468199065802E-5</v>
      </c>
      <c r="N117" s="13">
        <f t="shared" si="9"/>
        <v>2.5531468787303179E-6</v>
      </c>
    </row>
    <row r="118" spans="1:14" x14ac:dyDescent="0.25">
      <c r="A118" s="1">
        <v>43587</v>
      </c>
      <c r="B118" s="3">
        <v>3.16</v>
      </c>
      <c r="C118" s="3">
        <v>1.04</v>
      </c>
      <c r="E118" s="5">
        <f t="shared" si="5"/>
        <v>-4.242424242424233E-2</v>
      </c>
      <c r="F118" s="5">
        <f t="shared" si="5"/>
        <v>-1.8867924528301903E-2</v>
      </c>
      <c r="H118" s="5">
        <f t="shared" si="6"/>
        <v>-4.2090057655634477E-2</v>
      </c>
      <c r="I118" s="5">
        <f t="shared" si="7"/>
        <v>-2.0751808123212267E-2</v>
      </c>
      <c r="K118" s="13">
        <f t="shared" si="8"/>
        <v>1.7715729534546344E-3</v>
      </c>
      <c r="L118" s="13">
        <f t="shared" si="8"/>
        <v>4.3063754038261863E-4</v>
      </c>
      <c r="N118" s="13">
        <f t="shared" si="9"/>
        <v>8.7344480036466823E-4</v>
      </c>
    </row>
    <row r="119" spans="1:14" x14ac:dyDescent="0.25">
      <c r="A119" s="1">
        <v>43588</v>
      </c>
      <c r="B119" s="3">
        <v>3.14</v>
      </c>
      <c r="C119" s="3">
        <v>1.04</v>
      </c>
      <c r="E119" s="5">
        <f t="shared" si="5"/>
        <v>-6.329113924050638E-3</v>
      </c>
      <c r="F119" s="5">
        <f t="shared" si="5"/>
        <v>0</v>
      </c>
      <c r="H119" s="5">
        <f t="shared" si="6"/>
        <v>-5.9949291554427832E-3</v>
      </c>
      <c r="I119" s="5">
        <f t="shared" si="7"/>
        <v>-1.8838835949103643E-3</v>
      </c>
      <c r="K119" s="13">
        <f t="shared" si="8"/>
        <v>3.5939175578777919E-5</v>
      </c>
      <c r="L119" s="13">
        <f t="shared" si="8"/>
        <v>3.5490173991723974E-6</v>
      </c>
      <c r="N119" s="13">
        <f t="shared" si="9"/>
        <v>1.1293748688588504E-5</v>
      </c>
    </row>
    <row r="120" spans="1:14" x14ac:dyDescent="0.25">
      <c r="A120" s="1">
        <v>43591</v>
      </c>
      <c r="B120" s="3">
        <v>3.07</v>
      </c>
      <c r="C120" s="3">
        <v>1.02</v>
      </c>
      <c r="E120" s="5">
        <f t="shared" si="5"/>
        <v>-2.2292993630573337E-2</v>
      </c>
      <c r="F120" s="5">
        <f t="shared" si="5"/>
        <v>-1.9230769230769246E-2</v>
      </c>
      <c r="H120" s="5">
        <f t="shared" si="6"/>
        <v>-2.1958808861965481E-2</v>
      </c>
      <c r="I120" s="5">
        <f t="shared" si="7"/>
        <v>-2.1114652825679609E-2</v>
      </c>
      <c r="K120" s="13">
        <f t="shared" si="8"/>
        <v>4.8218928663633376E-4</v>
      </c>
      <c r="L120" s="13">
        <f t="shared" si="8"/>
        <v>4.4582856394897991E-4</v>
      </c>
      <c r="N120" s="13">
        <f t="shared" si="9"/>
        <v>4.6365262558585791E-4</v>
      </c>
    </row>
    <row r="121" spans="1:14" x14ac:dyDescent="0.25">
      <c r="A121" s="1">
        <v>43592</v>
      </c>
      <c r="B121" s="3">
        <v>3.05</v>
      </c>
      <c r="C121" s="3">
        <v>1.01</v>
      </c>
      <c r="E121" s="5">
        <f t="shared" si="5"/>
        <v>-6.5146579804560324E-3</v>
      </c>
      <c r="F121" s="5">
        <f t="shared" si="5"/>
        <v>-9.8039215686274595E-3</v>
      </c>
      <c r="H121" s="5">
        <f t="shared" si="6"/>
        <v>-6.1804732118481776E-3</v>
      </c>
      <c r="I121" s="5">
        <f t="shared" si="7"/>
        <v>-1.1687805163537825E-2</v>
      </c>
      <c r="K121" s="13">
        <f t="shared" si="8"/>
        <v>3.8198249122372927E-5</v>
      </c>
      <c r="L121" s="13">
        <f t="shared" si="8"/>
        <v>1.3660478954082144E-4</v>
      </c>
      <c r="N121" s="13">
        <f t="shared" si="9"/>
        <v>7.2236166718546335E-5</v>
      </c>
    </row>
    <row r="122" spans="1:14" x14ac:dyDescent="0.25">
      <c r="A122" s="1">
        <v>43593</v>
      </c>
      <c r="B122" s="3">
        <v>3.05</v>
      </c>
      <c r="C122" s="3">
        <v>1.01</v>
      </c>
      <c r="E122" s="5">
        <f t="shared" si="5"/>
        <v>0</v>
      </c>
      <c r="F122" s="5">
        <f t="shared" si="5"/>
        <v>0</v>
      </c>
      <c r="H122" s="5">
        <f t="shared" si="6"/>
        <v>3.3418476860785473E-4</v>
      </c>
      <c r="I122" s="5">
        <f t="shared" si="7"/>
        <v>-1.8838835949103643E-3</v>
      </c>
      <c r="K122" s="13">
        <f t="shared" si="8"/>
        <v>1.1167945956948541E-7</v>
      </c>
      <c r="L122" s="13">
        <f t="shared" si="8"/>
        <v>3.5490173991723974E-6</v>
      </c>
      <c r="N122" s="13">
        <f t="shared" si="9"/>
        <v>-6.2956520324925359E-7</v>
      </c>
    </row>
    <row r="123" spans="1:14" x14ac:dyDescent="0.25">
      <c r="A123" s="1">
        <v>43594</v>
      </c>
      <c r="B123" s="3">
        <v>2.98</v>
      </c>
      <c r="C123" s="3">
        <v>1.03</v>
      </c>
      <c r="E123" s="5">
        <f t="shared" si="5"/>
        <v>-2.2950819672131098E-2</v>
      </c>
      <c r="F123" s="5">
        <f t="shared" si="5"/>
        <v>1.980198019801982E-2</v>
      </c>
      <c r="H123" s="5">
        <f t="shared" si="6"/>
        <v>-2.2616634903523242E-2</v>
      </c>
      <c r="I123" s="5">
        <f t="shared" si="7"/>
        <v>1.7918096603109456E-2</v>
      </c>
      <c r="K123" s="13">
        <f t="shared" si="8"/>
        <v>5.1151217435926573E-4</v>
      </c>
      <c r="L123" s="13">
        <f t="shared" si="8"/>
        <v>3.2105818587836266E-4</v>
      </c>
      <c r="N123" s="13">
        <f t="shared" si="9"/>
        <v>-4.0524704903858658E-4</v>
      </c>
    </row>
    <row r="124" spans="1:14" x14ac:dyDescent="0.25">
      <c r="A124" s="1">
        <v>43595</v>
      </c>
      <c r="B124" s="3">
        <v>2.99</v>
      </c>
      <c r="C124" s="3">
        <v>1.02</v>
      </c>
      <c r="E124" s="5">
        <f t="shared" si="5"/>
        <v>3.3557046979866547E-3</v>
      </c>
      <c r="F124" s="5">
        <f t="shared" si="5"/>
        <v>-9.7087378640776777E-3</v>
      </c>
      <c r="H124" s="5">
        <f t="shared" si="6"/>
        <v>3.6898894665945096E-3</v>
      </c>
      <c r="I124" s="5">
        <f t="shared" si="7"/>
        <v>-1.1592621458988043E-2</v>
      </c>
      <c r="K124" s="13">
        <f t="shared" si="8"/>
        <v>1.3615284275685114E-5</v>
      </c>
      <c r="L124" s="13">
        <f t="shared" si="8"/>
        <v>1.3438887229139007E-4</v>
      </c>
      <c r="N124" s="13">
        <f t="shared" si="9"/>
        <v>-4.2775491811737456E-5</v>
      </c>
    </row>
    <row r="125" spans="1:14" x14ac:dyDescent="0.25">
      <c r="A125" s="1">
        <v>43598</v>
      </c>
      <c r="B125" s="3">
        <v>2.9</v>
      </c>
      <c r="C125" s="3">
        <v>0.99</v>
      </c>
      <c r="E125" s="5">
        <f t="shared" si="5"/>
        <v>-3.0100334448160633E-2</v>
      </c>
      <c r="F125" s="5">
        <f t="shared" si="5"/>
        <v>-2.9411764705882377E-2</v>
      </c>
      <c r="H125" s="5">
        <f t="shared" si="6"/>
        <v>-2.9766149679552777E-2</v>
      </c>
      <c r="I125" s="5">
        <f t="shared" si="7"/>
        <v>-3.129564830079274E-2</v>
      </c>
      <c r="K125" s="13">
        <f t="shared" si="8"/>
        <v>8.8602366674553996E-4</v>
      </c>
      <c r="L125" s="13">
        <f t="shared" si="8"/>
        <v>9.7941760256691152E-4</v>
      </c>
      <c r="N125" s="13">
        <f t="shared" si="9"/>
        <v>9.3155095164003821E-4</v>
      </c>
    </row>
    <row r="126" spans="1:14" x14ac:dyDescent="0.25">
      <c r="A126" s="1">
        <v>43599</v>
      </c>
      <c r="B126" s="3">
        <v>2.92</v>
      </c>
      <c r="C126" s="3">
        <v>1.02</v>
      </c>
      <c r="E126" s="5">
        <f t="shared" si="5"/>
        <v>6.896551724137937E-3</v>
      </c>
      <c r="F126" s="5">
        <f t="shared" si="5"/>
        <v>3.0303030303030332E-2</v>
      </c>
      <c r="H126" s="5">
        <f t="shared" si="6"/>
        <v>7.2307364927457918E-3</v>
      </c>
      <c r="I126" s="5">
        <f t="shared" si="7"/>
        <v>2.8419146708119968E-2</v>
      </c>
      <c r="K126" s="13">
        <f t="shared" si="8"/>
        <v>5.2283550227525713E-5</v>
      </c>
      <c r="L126" s="13">
        <f t="shared" si="8"/>
        <v>8.0764789961764599E-4</v>
      </c>
      <c r="N126" s="13">
        <f t="shared" si="9"/>
        <v>2.0549136119509949E-4</v>
      </c>
    </row>
    <row r="127" spans="1:14" x14ac:dyDescent="0.25">
      <c r="A127" s="1">
        <v>43600</v>
      </c>
      <c r="B127" s="3">
        <v>2.89</v>
      </c>
      <c r="C127" s="3">
        <v>1</v>
      </c>
      <c r="E127" s="5">
        <f t="shared" si="5"/>
        <v>-1.027397260273966E-2</v>
      </c>
      <c r="F127" s="5">
        <f t="shared" si="5"/>
        <v>-1.9607843137254919E-2</v>
      </c>
      <c r="H127" s="5">
        <f t="shared" si="6"/>
        <v>-9.9397878341318056E-3</v>
      </c>
      <c r="I127" s="5">
        <f t="shared" si="7"/>
        <v>-2.1491726732165282E-2</v>
      </c>
      <c r="K127" s="13">
        <f t="shared" si="8"/>
        <v>9.8799382187554649E-5</v>
      </c>
      <c r="L127" s="13">
        <f t="shared" si="8"/>
        <v>4.6189431793006782E-4</v>
      </c>
      <c r="N127" s="13">
        <f t="shared" si="9"/>
        <v>2.1362320390686177E-4</v>
      </c>
    </row>
    <row r="128" spans="1:14" x14ac:dyDescent="0.25">
      <c r="A128" s="1">
        <v>43601</v>
      </c>
      <c r="B128" s="3">
        <v>2.9</v>
      </c>
      <c r="C128" s="3">
        <v>1.03</v>
      </c>
      <c r="E128" s="5">
        <f t="shared" si="5"/>
        <v>3.4602076124566734E-3</v>
      </c>
      <c r="F128" s="5">
        <f t="shared" si="5"/>
        <v>3.0000000000000027E-2</v>
      </c>
      <c r="H128" s="5">
        <f t="shared" si="6"/>
        <v>3.7943923810645282E-3</v>
      </c>
      <c r="I128" s="5">
        <f t="shared" si="7"/>
        <v>2.8116116405089663E-2</v>
      </c>
      <c r="K128" s="13">
        <f t="shared" si="8"/>
        <v>1.4397413541480539E-5</v>
      </c>
      <c r="L128" s="13">
        <f t="shared" si="8"/>
        <v>7.9051600170455209E-4</v>
      </c>
      <c r="N128" s="13">
        <f t="shared" si="9"/>
        <v>1.0668357787259561E-4</v>
      </c>
    </row>
    <row r="129" spans="1:14" x14ac:dyDescent="0.25">
      <c r="A129" s="1">
        <v>43602</v>
      </c>
      <c r="B129" s="3">
        <v>2.86</v>
      </c>
      <c r="C129" s="3">
        <v>1.04</v>
      </c>
      <c r="E129" s="5">
        <f t="shared" si="5"/>
        <v>-1.3793103448275874E-2</v>
      </c>
      <c r="F129" s="5">
        <f t="shared" si="5"/>
        <v>9.7087378640776777E-3</v>
      </c>
      <c r="H129" s="5">
        <f t="shared" si="6"/>
        <v>-1.345891867966802E-2</v>
      </c>
      <c r="I129" s="5">
        <f t="shared" si="7"/>
        <v>7.8248542691673126E-3</v>
      </c>
      <c r="K129" s="13">
        <f t="shared" si="8"/>
        <v>1.8114249202591675E-4</v>
      </c>
      <c r="L129" s="13">
        <f t="shared" si="8"/>
        <v>6.1228344333705921E-5</v>
      </c>
      <c r="N129" s="13">
        <f t="shared" si="9"/>
        <v>-1.05314077288976E-4</v>
      </c>
    </row>
    <row r="130" spans="1:14" x14ac:dyDescent="0.25">
      <c r="A130" s="1">
        <v>43605</v>
      </c>
      <c r="B130" s="3">
        <v>2.81</v>
      </c>
      <c r="C130" s="3">
        <v>1.04</v>
      </c>
      <c r="E130" s="5">
        <f t="shared" si="5"/>
        <v>-1.7482517482517421E-2</v>
      </c>
      <c r="F130" s="5">
        <f t="shared" si="5"/>
        <v>0</v>
      </c>
      <c r="H130" s="5">
        <f t="shared" si="6"/>
        <v>-1.7148332713909566E-2</v>
      </c>
      <c r="I130" s="5">
        <f t="shared" si="7"/>
        <v>-1.8838835949103643E-3</v>
      </c>
      <c r="K130" s="13">
        <f t="shared" si="8"/>
        <v>2.9406531486694099E-4</v>
      </c>
      <c r="L130" s="13">
        <f t="shared" si="8"/>
        <v>3.5490173991723974E-6</v>
      </c>
      <c r="N130" s="13">
        <f t="shared" si="9"/>
        <v>3.2305462679798957E-5</v>
      </c>
    </row>
    <row r="131" spans="1:14" x14ac:dyDescent="0.25">
      <c r="A131" s="1">
        <v>43606</v>
      </c>
      <c r="B131" s="3">
        <v>2.76</v>
      </c>
      <c r="C131" s="3">
        <v>1.03</v>
      </c>
      <c r="E131" s="5">
        <f t="shared" si="5"/>
        <v>-1.7793594306049917E-2</v>
      </c>
      <c r="F131" s="5">
        <f t="shared" si="5"/>
        <v>-9.6153846153846229E-3</v>
      </c>
      <c r="H131" s="5">
        <f t="shared" si="6"/>
        <v>-1.7459409537442062E-2</v>
      </c>
      <c r="I131" s="5">
        <f t="shared" si="7"/>
        <v>-1.1499268210294986E-2</v>
      </c>
      <c r="K131" s="13">
        <f t="shared" si="8"/>
        <v>3.0483098139612281E-4</v>
      </c>
      <c r="L131" s="13">
        <f t="shared" si="8"/>
        <v>1.3223316937230084E-4</v>
      </c>
      <c r="N131" s="13">
        <f t="shared" si="9"/>
        <v>2.007704330644286E-4</v>
      </c>
    </row>
    <row r="132" spans="1:14" x14ac:dyDescent="0.25">
      <c r="A132" s="1">
        <v>43607</v>
      </c>
      <c r="B132" s="3">
        <v>2.63</v>
      </c>
      <c r="C132" s="3">
        <v>1</v>
      </c>
      <c r="E132" s="5">
        <f t="shared" si="5"/>
        <v>-4.7101449275362285E-2</v>
      </c>
      <c r="F132" s="5">
        <f t="shared" si="5"/>
        <v>-2.9126213592233035E-2</v>
      </c>
      <c r="H132" s="5">
        <f t="shared" si="6"/>
        <v>-4.6767264506754433E-2</v>
      </c>
      <c r="I132" s="5">
        <f t="shared" si="7"/>
        <v>-3.1010097187143398E-2</v>
      </c>
      <c r="K132" s="13">
        <f t="shared" si="8"/>
        <v>2.1871770294447329E-3</v>
      </c>
      <c r="L132" s="13">
        <f t="shared" si="8"/>
        <v>9.6162612755607891E-4</v>
      </c>
      <c r="N132" s="13">
        <f t="shared" si="9"/>
        <v>1.450257417531297E-3</v>
      </c>
    </row>
    <row r="133" spans="1:14" x14ac:dyDescent="0.25">
      <c r="A133" s="1">
        <v>43608</v>
      </c>
      <c r="B133" s="3">
        <v>2.6</v>
      </c>
      <c r="C133" s="3">
        <v>1</v>
      </c>
      <c r="E133" s="5">
        <f t="shared" ref="E133:F196" si="10">(B133-B132)/B132</f>
        <v>-1.1406844106463804E-2</v>
      </c>
      <c r="F133" s="5">
        <f t="shared" si="10"/>
        <v>0</v>
      </c>
      <c r="H133" s="5">
        <f t="shared" ref="H133:H139" si="11">E133-$E$252</f>
        <v>-1.107265933785595E-2</v>
      </c>
      <c r="I133" s="5">
        <f t="shared" ref="I133:I139" si="12">F133-$F$252</f>
        <v>-1.8838835949103643E-3</v>
      </c>
      <c r="K133" s="13">
        <f t="shared" ref="K133:L196" si="13">H133*H133</f>
        <v>1.2260378481220857E-4</v>
      </c>
      <c r="L133" s="13">
        <f t="shared" si="13"/>
        <v>3.5490173991723974E-6</v>
      </c>
      <c r="N133" s="13">
        <f t="shared" ref="N133:N196" si="14">H133*I133</f>
        <v>2.085960127861788E-5</v>
      </c>
    </row>
    <row r="134" spans="1:14" x14ac:dyDescent="0.25">
      <c r="A134" s="1">
        <v>43609</v>
      </c>
      <c r="B134" s="3">
        <v>2.63</v>
      </c>
      <c r="C134" s="3">
        <v>1.03</v>
      </c>
      <c r="E134" s="5">
        <f t="shared" si="10"/>
        <v>1.1538461538461463E-2</v>
      </c>
      <c r="F134" s="5">
        <f t="shared" si="10"/>
        <v>3.0000000000000027E-2</v>
      </c>
      <c r="H134" s="5">
        <f t="shared" si="11"/>
        <v>1.1872646307069317E-2</v>
      </c>
      <c r="I134" s="5">
        <f t="shared" si="12"/>
        <v>2.8116116405089663E-2</v>
      </c>
      <c r="K134" s="13">
        <f t="shared" si="13"/>
        <v>1.4095973033276669E-4</v>
      </c>
      <c r="L134" s="13">
        <f t="shared" si="13"/>
        <v>7.9051600170455209E-4</v>
      </c>
      <c r="N134" s="13">
        <f t="shared" si="14"/>
        <v>3.3381270560601883E-4</v>
      </c>
    </row>
    <row r="135" spans="1:14" x14ac:dyDescent="0.25">
      <c r="A135" s="1">
        <v>43612</v>
      </c>
      <c r="B135" s="3">
        <v>2.64</v>
      </c>
      <c r="C135" s="3">
        <v>1.04</v>
      </c>
      <c r="E135" s="5">
        <f t="shared" si="10"/>
        <v>3.8022813688213808E-3</v>
      </c>
      <c r="F135" s="5">
        <f t="shared" si="10"/>
        <v>9.7087378640776777E-3</v>
      </c>
      <c r="H135" s="5">
        <f t="shared" si="11"/>
        <v>4.1364661374292356E-3</v>
      </c>
      <c r="I135" s="5">
        <f t="shared" si="12"/>
        <v>7.8248542691673126E-3</v>
      </c>
      <c r="K135" s="13">
        <f t="shared" si="13"/>
        <v>1.7110352106098741E-5</v>
      </c>
      <c r="L135" s="13">
        <f t="shared" si="13"/>
        <v>6.1228344333705921E-5</v>
      </c>
      <c r="N135" s="13">
        <f t="shared" si="14"/>
        <v>3.2367244714729177E-5</v>
      </c>
    </row>
    <row r="136" spans="1:14" x14ac:dyDescent="0.25">
      <c r="A136" s="1">
        <v>43613</v>
      </c>
      <c r="B136" s="3">
        <v>2.67</v>
      </c>
      <c r="C136" s="3">
        <v>1.06</v>
      </c>
      <c r="E136" s="5">
        <f t="shared" si="10"/>
        <v>1.1363636363636289E-2</v>
      </c>
      <c r="F136" s="5">
        <f t="shared" si="10"/>
        <v>1.9230769230769246E-2</v>
      </c>
      <c r="H136" s="5">
        <f t="shared" si="11"/>
        <v>1.1697821132244143E-2</v>
      </c>
      <c r="I136" s="5">
        <f t="shared" si="12"/>
        <v>1.7346885635858882E-2</v>
      </c>
      <c r="K136" s="13">
        <f t="shared" si="13"/>
        <v>1.3683901924197765E-4</v>
      </c>
      <c r="L136" s="13">
        <f t="shared" si="13"/>
        <v>3.0091444126356724E-4</v>
      </c>
      <c r="N136" s="13">
        <f t="shared" si="14"/>
        <v>2.029207653697724E-4</v>
      </c>
    </row>
    <row r="137" spans="1:14" x14ac:dyDescent="0.25">
      <c r="A137" s="1">
        <v>43614</v>
      </c>
      <c r="B137" s="3">
        <v>2.65</v>
      </c>
      <c r="C137" s="3">
        <v>1.04</v>
      </c>
      <c r="E137" s="5">
        <f t="shared" si="10"/>
        <v>-7.4906367041198572E-3</v>
      </c>
      <c r="F137" s="5">
        <f t="shared" si="10"/>
        <v>-1.8867924528301903E-2</v>
      </c>
      <c r="H137" s="5">
        <f t="shared" si="11"/>
        <v>-7.1564519355120024E-3</v>
      </c>
      <c r="I137" s="5">
        <f t="shared" si="12"/>
        <v>-2.0751808123212267E-2</v>
      </c>
      <c r="K137" s="13">
        <f t="shared" si="13"/>
        <v>5.1214804305293484E-5</v>
      </c>
      <c r="L137" s="13">
        <f t="shared" si="13"/>
        <v>4.3063754038261863E-4</v>
      </c>
      <c r="N137" s="13">
        <f t="shared" si="14"/>
        <v>1.4850931740873613E-4</v>
      </c>
    </row>
    <row r="138" spans="1:14" x14ac:dyDescent="0.25">
      <c r="A138" s="1">
        <v>43615</v>
      </c>
      <c r="B138" s="3">
        <v>2.72</v>
      </c>
      <c r="C138" s="3">
        <v>1.07</v>
      </c>
      <c r="E138" s="5">
        <f t="shared" si="10"/>
        <v>2.641509433962275E-2</v>
      </c>
      <c r="F138" s="5">
        <f t="shared" si="10"/>
        <v>2.8846153846153872E-2</v>
      </c>
      <c r="H138" s="5">
        <f t="shared" si="11"/>
        <v>2.6749279108230606E-2</v>
      </c>
      <c r="I138" s="5">
        <f t="shared" si="12"/>
        <v>2.6962270251243509E-2</v>
      </c>
      <c r="K138" s="13">
        <f t="shared" si="13"/>
        <v>7.1552393281002239E-4</v>
      </c>
      <c r="L138" s="13">
        <f t="shared" si="13"/>
        <v>7.269640171010907E-4</v>
      </c>
      <c r="N138" s="13">
        <f t="shared" si="14"/>
        <v>7.2122129234205559E-4</v>
      </c>
    </row>
    <row r="139" spans="1:14" x14ac:dyDescent="0.25">
      <c r="A139" s="1">
        <v>43616</v>
      </c>
      <c r="B139" s="3">
        <v>2.74</v>
      </c>
      <c r="C139" s="3">
        <v>1.07</v>
      </c>
      <c r="E139" s="5">
        <f t="shared" si="10"/>
        <v>7.3529411764705942E-3</v>
      </c>
      <c r="F139" s="5">
        <f t="shared" si="10"/>
        <v>0</v>
      </c>
      <c r="H139" s="5">
        <f t="shared" si="11"/>
        <v>7.687125945078449E-3</v>
      </c>
      <c r="I139" s="5">
        <f t="shared" si="12"/>
        <v>-1.8838835949103643E-3</v>
      </c>
      <c r="K139" s="13">
        <f t="shared" si="13"/>
        <v>5.9091905295498241E-5</v>
      </c>
      <c r="L139" s="13">
        <f t="shared" si="13"/>
        <v>3.5490173991723974E-6</v>
      </c>
      <c r="N139" s="13">
        <f t="shared" si="14"/>
        <v>-1.4481650459943121E-5</v>
      </c>
    </row>
    <row r="140" spans="1:14" x14ac:dyDescent="0.25">
      <c r="A140" s="1">
        <v>43619</v>
      </c>
      <c r="B140" s="3">
        <v>2.73</v>
      </c>
      <c r="C140" s="3">
        <v>1.06</v>
      </c>
      <c r="E140" s="5">
        <f>(B140-B139)/B139</f>
        <v>-3.6496350364964344E-3</v>
      </c>
      <c r="F140" s="5">
        <f>(C140-C139)/C139</f>
        <v>-9.3457943925233725E-3</v>
      </c>
      <c r="H140" s="5">
        <f>E140-$E$252</f>
        <v>-3.3154502678885795E-3</v>
      </c>
      <c r="I140" s="5">
        <f>F140-$F$252</f>
        <v>-1.1229677987433736E-2</v>
      </c>
      <c r="K140" s="13">
        <f t="shared" si="13"/>
        <v>1.0992210478842454E-5</v>
      </c>
      <c r="L140" s="13">
        <f t="shared" si="13"/>
        <v>1.2610566770145381E-4</v>
      </c>
      <c r="N140" s="13">
        <f t="shared" si="14"/>
        <v>3.7231438891739666E-5</v>
      </c>
    </row>
    <row r="141" spans="1:14" x14ac:dyDescent="0.25">
      <c r="A141" s="1">
        <v>43623</v>
      </c>
      <c r="B141" s="3">
        <v>2.77</v>
      </c>
      <c r="C141" s="3">
        <v>1.07</v>
      </c>
      <c r="E141" s="5">
        <f t="shared" si="10"/>
        <v>1.4652014652014666E-2</v>
      </c>
      <c r="F141" s="5">
        <f t="shared" si="10"/>
        <v>9.4339622641509517E-3</v>
      </c>
      <c r="H141" s="5">
        <f>E141-$E$252</f>
        <v>1.498619942062252E-2</v>
      </c>
      <c r="I141" s="5">
        <f>F141-$F$252</f>
        <v>7.5500786692405874E-3</v>
      </c>
      <c r="K141" s="13">
        <f t="shared" si="13"/>
        <v>2.2458617307466675E-4</v>
      </c>
      <c r="L141" s="13">
        <f t="shared" si="13"/>
        <v>5.7003687911721716E-5</v>
      </c>
      <c r="N141" s="13">
        <f t="shared" si="14"/>
        <v>1.1314698457862774E-4</v>
      </c>
    </row>
    <row r="142" spans="1:14" x14ac:dyDescent="0.25">
      <c r="A142" s="1">
        <v>43626</v>
      </c>
      <c r="B142" s="3">
        <v>2.89</v>
      </c>
      <c r="C142" s="3">
        <v>1.0900000000000001</v>
      </c>
      <c r="E142" s="5">
        <f t="shared" si="10"/>
        <v>4.3321299638989209E-2</v>
      </c>
      <c r="F142" s="5">
        <f t="shared" si="10"/>
        <v>1.8691588785046745E-2</v>
      </c>
      <c r="H142" s="5">
        <f>E142-$E$252</f>
        <v>4.3655484407597062E-2</v>
      </c>
      <c r="I142" s="5">
        <f>F142-$F$252</f>
        <v>1.6807705190136382E-2</v>
      </c>
      <c r="K142" s="13">
        <f t="shared" si="13"/>
        <v>1.9058013188619502E-3</v>
      </c>
      <c r="L142" s="13">
        <f t="shared" si="13"/>
        <v>2.8249895375853743E-4</v>
      </c>
      <c r="N142" s="13">
        <f t="shared" si="14"/>
        <v>7.3374851185548703E-4</v>
      </c>
    </row>
    <row r="143" spans="1:14" x14ac:dyDescent="0.25">
      <c r="A143" s="1">
        <v>43627</v>
      </c>
      <c r="B143" s="3">
        <v>2.86</v>
      </c>
      <c r="C143" s="3">
        <v>1.08</v>
      </c>
      <c r="E143" s="5">
        <f t="shared" si="10"/>
        <v>-1.0380622837370328E-2</v>
      </c>
      <c r="F143" s="5">
        <f t="shared" si="10"/>
        <v>-9.174311926605512E-3</v>
      </c>
      <c r="H143" s="5">
        <f>E143-$E$252</f>
        <v>-1.0046438068762474E-2</v>
      </c>
      <c r="I143" s="5">
        <f>F143-$F$252</f>
        <v>-1.1058195521515875E-2</v>
      </c>
      <c r="K143" s="13">
        <f t="shared" si="13"/>
        <v>1.0093091786947988E-4</v>
      </c>
      <c r="L143" s="13">
        <f t="shared" si="13"/>
        <v>1.2228368819207377E-4</v>
      </c>
      <c r="N143" s="13">
        <f t="shared" si="14"/>
        <v>1.1109547645917579E-4</v>
      </c>
    </row>
    <row r="144" spans="1:14" x14ac:dyDescent="0.25">
      <c r="A144" s="1">
        <v>43628</v>
      </c>
      <c r="B144" s="3">
        <v>2.86</v>
      </c>
      <c r="C144" s="3">
        <v>1.07</v>
      </c>
      <c r="E144" s="5">
        <f t="shared" si="10"/>
        <v>0</v>
      </c>
      <c r="F144" s="5">
        <f t="shared" si="10"/>
        <v>-9.2592592592592674E-3</v>
      </c>
      <c r="H144" s="5">
        <f>E144-$E$252</f>
        <v>3.3418476860785473E-4</v>
      </c>
      <c r="I144" s="5">
        <f>F144-$F$252</f>
        <v>-1.1143142854169633E-2</v>
      </c>
      <c r="K144" s="13">
        <f t="shared" si="13"/>
        <v>1.1167945956948541E-7</v>
      </c>
      <c r="L144" s="13">
        <f t="shared" si="13"/>
        <v>1.2416963266843173E-4</v>
      </c>
      <c r="N144" s="13">
        <f t="shared" si="14"/>
        <v>-3.7238686162849484E-6</v>
      </c>
    </row>
    <row r="145" spans="1:14" x14ac:dyDescent="0.25">
      <c r="A145" s="1">
        <v>43629</v>
      </c>
      <c r="B145" s="3">
        <v>2.74</v>
      </c>
      <c r="C145" s="3">
        <v>1.06</v>
      </c>
      <c r="E145" s="5">
        <f t="shared" si="10"/>
        <v>-4.1958041958041842E-2</v>
      </c>
      <c r="F145" s="5">
        <f t="shared" si="10"/>
        <v>-9.3457943925233725E-3</v>
      </c>
      <c r="H145" s="5">
        <f>E145-$E$252</f>
        <v>-4.162385718943399E-2</v>
      </c>
      <c r="I145" s="5">
        <f>F145-$F$252</f>
        <v>-1.1229677987433736E-2</v>
      </c>
      <c r="K145" s="13">
        <f t="shared" si="13"/>
        <v>1.7325454873263956E-3</v>
      </c>
      <c r="L145" s="13">
        <f t="shared" si="13"/>
        <v>1.2610566770145381E-4</v>
      </c>
      <c r="N145" s="13">
        <f t="shared" si="14"/>
        <v>4.6742251283227231E-4</v>
      </c>
    </row>
    <row r="146" spans="1:14" x14ac:dyDescent="0.25">
      <c r="A146" s="1">
        <v>43630</v>
      </c>
      <c r="B146" s="3">
        <v>2.69</v>
      </c>
      <c r="C146" s="3">
        <v>1.08</v>
      </c>
      <c r="E146" s="5">
        <f t="shared" si="10"/>
        <v>-1.8248175182481848E-2</v>
      </c>
      <c r="F146" s="5">
        <f t="shared" si="10"/>
        <v>1.8867924528301903E-2</v>
      </c>
      <c r="H146" s="5">
        <f>E146-$E$252</f>
        <v>-1.7913990413873992E-2</v>
      </c>
      <c r="I146" s="5">
        <f>F146-$F$252</f>
        <v>1.698404093339154E-2</v>
      </c>
      <c r="K146" s="13">
        <f t="shared" si="13"/>
        <v>3.2091105254836925E-4</v>
      </c>
      <c r="L146" s="13">
        <f t="shared" si="13"/>
        <v>2.884576464271194E-4</v>
      </c>
      <c r="N146" s="13">
        <f t="shared" si="14"/>
        <v>-3.0425194646961954E-4</v>
      </c>
    </row>
    <row r="147" spans="1:14" x14ac:dyDescent="0.25">
      <c r="A147" s="1">
        <v>43633</v>
      </c>
      <c r="B147" s="3">
        <v>2.75</v>
      </c>
      <c r="C147" s="3">
        <v>1.0900000000000001</v>
      </c>
      <c r="E147" s="5">
        <f t="shared" si="10"/>
        <v>2.2304832713754667E-2</v>
      </c>
      <c r="F147" s="5">
        <f t="shared" si="10"/>
        <v>9.2592592592592674E-3</v>
      </c>
      <c r="H147" s="5">
        <f>E147-$E$252</f>
        <v>2.2639017482362522E-2</v>
      </c>
      <c r="I147" s="5">
        <f>F147-$F$252</f>
        <v>7.3753756643489031E-3</v>
      </c>
      <c r="K147" s="13">
        <f t="shared" si="13"/>
        <v>5.1252511256671593E-4</v>
      </c>
      <c r="L147" s="13">
        <f t="shared" si="13"/>
        <v>5.4396166190270027E-5</v>
      </c>
      <c r="N147" s="13">
        <f t="shared" si="14"/>
        <v>1.6697125860418591E-4</v>
      </c>
    </row>
    <row r="148" spans="1:14" x14ac:dyDescent="0.25">
      <c r="A148" s="1">
        <v>43634</v>
      </c>
      <c r="B148" s="3">
        <v>2.8</v>
      </c>
      <c r="C148" s="3">
        <v>1.1200000000000001</v>
      </c>
      <c r="E148" s="5">
        <f t="shared" si="10"/>
        <v>1.8181818181818118E-2</v>
      </c>
      <c r="F148" s="5">
        <f t="shared" si="10"/>
        <v>2.7522935779816536E-2</v>
      </c>
      <c r="H148" s="5">
        <f>E148-$E$252</f>
        <v>1.8516002950425974E-2</v>
      </c>
      <c r="I148" s="5">
        <f>F148-$F$252</f>
        <v>2.5639052184906173E-2</v>
      </c>
      <c r="K148" s="13">
        <f t="shared" si="13"/>
        <v>3.4284236526018337E-4</v>
      </c>
      <c r="L148" s="13">
        <f t="shared" si="13"/>
        <v>6.5736099694034197E-4</v>
      </c>
      <c r="N148" s="13">
        <f t="shared" si="14"/>
        <v>4.7473276590184819E-4</v>
      </c>
    </row>
    <row r="149" spans="1:14" x14ac:dyDescent="0.25">
      <c r="A149" s="1">
        <v>43635</v>
      </c>
      <c r="B149" s="3">
        <v>2.79</v>
      </c>
      <c r="C149" s="3">
        <v>1.1299999999999999</v>
      </c>
      <c r="E149" s="5">
        <f t="shared" si="10"/>
        <v>-3.5714285714284954E-3</v>
      </c>
      <c r="F149" s="5">
        <f t="shared" si="10"/>
        <v>8.9285714285712373E-3</v>
      </c>
      <c r="H149" s="5">
        <f>E149-$E$252</f>
        <v>-3.2372438028206406E-3</v>
      </c>
      <c r="I149" s="5">
        <f>F149-$F$252</f>
        <v>7.044687833660873E-3</v>
      </c>
      <c r="K149" s="13">
        <f t="shared" si="13"/>
        <v>1.0479747438900643E-5</v>
      </c>
      <c r="L149" s="13">
        <f t="shared" si="13"/>
        <v>4.9627626673729522E-5</v>
      </c>
      <c r="N149" s="13">
        <f t="shared" si="14"/>
        <v>-2.2805372032324624E-5</v>
      </c>
    </row>
    <row r="150" spans="1:14" x14ac:dyDescent="0.25">
      <c r="A150" s="1">
        <v>43636</v>
      </c>
      <c r="B150" s="3">
        <v>2.77</v>
      </c>
      <c r="C150" s="3">
        <v>1.1100000000000001</v>
      </c>
      <c r="E150" s="5">
        <f t="shared" si="10"/>
        <v>-7.1684587813620132E-3</v>
      </c>
      <c r="F150" s="5">
        <f t="shared" si="10"/>
        <v>-1.7699115044247607E-2</v>
      </c>
      <c r="H150" s="5">
        <f>E150-$E$252</f>
        <v>-6.8342740127541584E-3</v>
      </c>
      <c r="I150" s="5">
        <f>F150-$F$252</f>
        <v>-1.958299863915797E-2</v>
      </c>
      <c r="K150" s="13">
        <f t="shared" si="13"/>
        <v>4.6707301281406824E-5</v>
      </c>
      <c r="L150" s="13">
        <f t="shared" si="13"/>
        <v>3.8349383570126291E-4</v>
      </c>
      <c r="N150" s="13">
        <f t="shared" si="14"/>
        <v>1.3383557869139735E-4</v>
      </c>
    </row>
    <row r="151" spans="1:14" x14ac:dyDescent="0.25">
      <c r="A151" s="1">
        <v>43637</v>
      </c>
      <c r="B151" s="3">
        <v>2.73</v>
      </c>
      <c r="C151" s="3">
        <v>1.1200000000000001</v>
      </c>
      <c r="E151" s="5">
        <f t="shared" si="10"/>
        <v>-1.4440433212996403E-2</v>
      </c>
      <c r="F151" s="5">
        <f t="shared" si="10"/>
        <v>9.0090090090090159E-3</v>
      </c>
      <c r="H151" s="5">
        <f>E151-$E$252</f>
        <v>-1.4106248444388549E-2</v>
      </c>
      <c r="I151" s="5">
        <f>F151-$F$252</f>
        <v>7.1251254140986516E-3</v>
      </c>
      <c r="K151" s="13">
        <f t="shared" si="13"/>
        <v>1.9898624517481435E-4</v>
      </c>
      <c r="L151" s="13">
        <f t="shared" si="13"/>
        <v>5.0767412166634478E-5</v>
      </c>
      <c r="N151" s="13">
        <f t="shared" si="14"/>
        <v>-1.0050878928870241E-4</v>
      </c>
    </row>
    <row r="152" spans="1:14" x14ac:dyDescent="0.25">
      <c r="A152" s="1">
        <v>43640</v>
      </c>
      <c r="B152" s="3">
        <v>2.78</v>
      </c>
      <c r="C152" s="3">
        <v>1.1399999999999999</v>
      </c>
      <c r="E152" s="5">
        <f t="shared" si="10"/>
        <v>1.831501831501825E-2</v>
      </c>
      <c r="F152" s="5">
        <f t="shared" si="10"/>
        <v>1.7857142857142672E-2</v>
      </c>
      <c r="H152" s="5">
        <f>E152-$E$252</f>
        <v>1.8649203083626106E-2</v>
      </c>
      <c r="I152" s="5">
        <f>F152-$F$252</f>
        <v>1.5973259262232309E-2</v>
      </c>
      <c r="K152" s="13">
        <f t="shared" si="13"/>
        <v>3.4779277565432943E-4</v>
      </c>
      <c r="L152" s="13">
        <f t="shared" si="13"/>
        <v>2.5514501145849027E-4</v>
      </c>
      <c r="N152" s="13">
        <f t="shared" si="14"/>
        <v>2.97888555888782E-4</v>
      </c>
    </row>
    <row r="153" spans="1:14" x14ac:dyDescent="0.25">
      <c r="A153" s="1">
        <v>43641</v>
      </c>
      <c r="B153" s="3">
        <v>3.33</v>
      </c>
      <c r="C153" s="3">
        <v>1.1299999999999999</v>
      </c>
      <c r="E153" s="5">
        <f t="shared" si="10"/>
        <v>0.19784172661870514</v>
      </c>
      <c r="F153" s="5">
        <f t="shared" si="10"/>
        <v>-8.7719298245614117E-3</v>
      </c>
      <c r="H153" s="5">
        <f>E153-$E$252</f>
        <v>0.198175911387313</v>
      </c>
      <c r="I153" s="5">
        <f>F153-$F$252</f>
        <v>-1.0655813419471777E-2</v>
      </c>
      <c r="K153" s="13">
        <f t="shared" si="13"/>
        <v>3.9273691854192133E-2</v>
      </c>
      <c r="L153" s="13">
        <f t="shared" si="13"/>
        <v>1.1354635963059481E-4</v>
      </c>
      <c r="N153" s="13">
        <f t="shared" si="14"/>
        <v>-2.1117255359769794E-3</v>
      </c>
    </row>
    <row r="154" spans="1:14" x14ac:dyDescent="0.25">
      <c r="A154" s="1">
        <v>43642</v>
      </c>
      <c r="B154" s="3">
        <v>3.41</v>
      </c>
      <c r="C154" s="3">
        <v>1.1200000000000001</v>
      </c>
      <c r="E154" s="5">
        <f t="shared" si="10"/>
        <v>2.4024024024024045E-2</v>
      </c>
      <c r="F154" s="5">
        <f t="shared" si="10"/>
        <v>-8.8495575221237063E-3</v>
      </c>
      <c r="H154" s="5">
        <f>E154-$E$252</f>
        <v>2.43582087926319E-2</v>
      </c>
      <c r="I154" s="5">
        <f>F154-$F$252</f>
        <v>-1.073344111703407E-2</v>
      </c>
      <c r="K154" s="13">
        <f t="shared" si="13"/>
        <v>5.9332233558545002E-4</v>
      </c>
      <c r="L154" s="13">
        <f t="shared" si="13"/>
        <v>1.1520675821283757E-4</v>
      </c>
      <c r="N154" s="13">
        <f t="shared" si="14"/>
        <v>-2.6144739979213602E-4</v>
      </c>
    </row>
    <row r="155" spans="1:14" x14ac:dyDescent="0.25">
      <c r="A155" s="1">
        <v>43643</v>
      </c>
      <c r="B155" s="3">
        <v>3.2</v>
      </c>
      <c r="C155" s="3">
        <v>1.1399999999999999</v>
      </c>
      <c r="E155" s="5">
        <f t="shared" si="10"/>
        <v>-6.1583577712609958E-2</v>
      </c>
      <c r="F155" s="5">
        <f t="shared" si="10"/>
        <v>1.7857142857142672E-2</v>
      </c>
      <c r="H155" s="5">
        <f>E155-$E$252</f>
        <v>-6.1249392944002105E-2</v>
      </c>
      <c r="I155" s="5">
        <f>F155-$F$252</f>
        <v>1.5973259262232309E-2</v>
      </c>
      <c r="K155" s="13">
        <f t="shared" si="13"/>
        <v>3.7514881360087749E-3</v>
      </c>
      <c r="L155" s="13">
        <f t="shared" si="13"/>
        <v>2.5514501145849027E-4</v>
      </c>
      <c r="N155" s="13">
        <f t="shared" si="14"/>
        <v>-9.7835243314888789E-4</v>
      </c>
    </row>
    <row r="156" spans="1:14" x14ac:dyDescent="0.25">
      <c r="A156" s="1">
        <v>43644</v>
      </c>
      <c r="B156" s="3">
        <v>3.18</v>
      </c>
      <c r="C156" s="3">
        <v>1.1399999999999999</v>
      </c>
      <c r="E156" s="5">
        <f t="shared" si="10"/>
        <v>-6.2500000000000056E-3</v>
      </c>
      <c r="F156" s="5">
        <f t="shared" si="10"/>
        <v>0</v>
      </c>
      <c r="H156" s="5">
        <f>E156-$E$252</f>
        <v>-5.9158152313921507E-3</v>
      </c>
      <c r="I156" s="5">
        <f>F156-$F$252</f>
        <v>-1.8838835949103643E-3</v>
      </c>
      <c r="K156" s="13">
        <f t="shared" si="13"/>
        <v>3.4996869851971365E-5</v>
      </c>
      <c r="L156" s="13">
        <f t="shared" si="13"/>
        <v>3.5490173991723974E-6</v>
      </c>
      <c r="N156" s="13">
        <f t="shared" si="14"/>
        <v>1.1144707264940533E-5</v>
      </c>
    </row>
    <row r="157" spans="1:14" x14ac:dyDescent="0.25">
      <c r="A157" s="1">
        <v>43647</v>
      </c>
      <c r="B157" s="3">
        <v>3.18</v>
      </c>
      <c r="C157" s="3">
        <v>1.17</v>
      </c>
      <c r="E157" s="5">
        <f t="shared" si="10"/>
        <v>0</v>
      </c>
      <c r="F157" s="5">
        <f t="shared" si="10"/>
        <v>2.6315789473684237E-2</v>
      </c>
      <c r="H157" s="5">
        <f>E157-$E$252</f>
        <v>3.3418476860785473E-4</v>
      </c>
      <c r="I157" s="5">
        <f>F157-$F$252</f>
        <v>2.4431905878773873E-2</v>
      </c>
      <c r="K157" s="13">
        <f t="shared" si="13"/>
        <v>1.1167945956948541E-7</v>
      </c>
      <c r="L157" s="13">
        <f t="shared" si="13"/>
        <v>5.9691802486926539E-4</v>
      </c>
      <c r="N157" s="13">
        <f t="shared" si="14"/>
        <v>8.164770812746932E-6</v>
      </c>
    </row>
    <row r="158" spans="1:14" x14ac:dyDescent="0.25">
      <c r="A158" s="1">
        <v>43648</v>
      </c>
      <c r="B158" s="3">
        <v>3.19</v>
      </c>
      <c r="C158" s="3">
        <v>1.2</v>
      </c>
      <c r="E158" s="5">
        <f t="shared" si="10"/>
        <v>3.1446540880502474E-3</v>
      </c>
      <c r="F158" s="5">
        <f t="shared" si="10"/>
        <v>2.5641025641025664E-2</v>
      </c>
      <c r="H158" s="5">
        <f>E158-$E$252</f>
        <v>3.4788388566581022E-3</v>
      </c>
      <c r="I158" s="5">
        <f>F158-$F$252</f>
        <v>2.3757142046115301E-2</v>
      </c>
      <c r="K158" s="13">
        <f t="shared" si="13"/>
        <v>1.2102319790594252E-5</v>
      </c>
      <c r="L158" s="13">
        <f t="shared" si="13"/>
        <v>5.6440179819929948E-4</v>
      </c>
      <c r="N158" s="13">
        <f t="shared" si="14"/>
        <v>8.2647268873171879E-5</v>
      </c>
    </row>
    <row r="159" spans="1:14" x14ac:dyDescent="0.25">
      <c r="A159" s="1">
        <v>43649</v>
      </c>
      <c r="B159" s="3">
        <v>3.11</v>
      </c>
      <c r="C159" s="3">
        <v>1.18</v>
      </c>
      <c r="E159" s="5">
        <f t="shared" si="10"/>
        <v>-2.5078369905956136E-2</v>
      </c>
      <c r="F159" s="5">
        <f t="shared" si="10"/>
        <v>-1.6666666666666684E-2</v>
      </c>
      <c r="H159" s="5">
        <f>E159-$E$252</f>
        <v>-2.474418513734828E-2</v>
      </c>
      <c r="I159" s="5">
        <f>F159-$F$252</f>
        <v>-1.8550550261577047E-2</v>
      </c>
      <c r="K159" s="13">
        <f t="shared" si="13"/>
        <v>6.1227469811136754E-4</v>
      </c>
      <c r="L159" s="13">
        <f t="shared" si="13"/>
        <v>3.4412291500729626E-4</v>
      </c>
      <c r="N159" s="13">
        <f t="shared" si="14"/>
        <v>4.5901825007214702E-4</v>
      </c>
    </row>
    <row r="160" spans="1:14" x14ac:dyDescent="0.25">
      <c r="A160" s="1">
        <v>43650</v>
      </c>
      <c r="B160" s="3">
        <v>3.14</v>
      </c>
      <c r="C160" s="3">
        <v>1.17</v>
      </c>
      <c r="E160" s="5">
        <f t="shared" si="10"/>
        <v>9.6463022508039391E-3</v>
      </c>
      <c r="F160" s="5">
        <f t="shared" si="10"/>
        <v>-8.4745762711864493E-3</v>
      </c>
      <c r="H160" s="5">
        <f>E160-$E$252</f>
        <v>9.980487019411793E-3</v>
      </c>
      <c r="I160" s="5">
        <f>F160-$F$252</f>
        <v>-1.0358459866096813E-2</v>
      </c>
      <c r="K160" s="13">
        <f t="shared" si="13"/>
        <v>9.9610121144647296E-5</v>
      </c>
      <c r="L160" s="13">
        <f t="shared" si="13"/>
        <v>1.0729769079753839E-4</v>
      </c>
      <c r="N160" s="13">
        <f t="shared" si="14"/>
        <v>-1.0338247423467726E-4</v>
      </c>
    </row>
    <row r="161" spans="1:14" x14ac:dyDescent="0.25">
      <c r="A161" s="1">
        <v>43651</v>
      </c>
      <c r="B161" s="3">
        <v>3.11</v>
      </c>
      <c r="C161" s="3">
        <v>1.1599999999999999</v>
      </c>
      <c r="E161" s="5">
        <f t="shared" si="10"/>
        <v>-9.5541401273886144E-3</v>
      </c>
      <c r="F161" s="5">
        <f t="shared" si="10"/>
        <v>-8.5470085470085548E-3</v>
      </c>
      <c r="H161" s="5">
        <f>E161-$E$252</f>
        <v>-9.2199553587807605E-3</v>
      </c>
      <c r="I161" s="5">
        <f>F161-$F$252</f>
        <v>-1.0430892141918918E-2</v>
      </c>
      <c r="K161" s="13">
        <f t="shared" si="13"/>
        <v>8.5007576817910067E-5</v>
      </c>
      <c r="L161" s="13">
        <f t="shared" si="13"/>
        <v>1.0880351087634583E-4</v>
      </c>
      <c r="N161" s="13">
        <f t="shared" si="14"/>
        <v>9.6172359900749461E-5</v>
      </c>
    </row>
    <row r="162" spans="1:14" x14ac:dyDescent="0.25">
      <c r="A162" s="1">
        <v>43654</v>
      </c>
      <c r="B162" s="3">
        <v>3.05</v>
      </c>
      <c r="C162" s="3">
        <v>1.19</v>
      </c>
      <c r="E162" s="5">
        <f t="shared" si="10"/>
        <v>-1.9292604501607736E-2</v>
      </c>
      <c r="F162" s="5">
        <f t="shared" si="10"/>
        <v>2.5862068965517265E-2</v>
      </c>
      <c r="H162" s="5">
        <f>E162-$E$252</f>
        <v>-1.895841973299988E-2</v>
      </c>
      <c r="I162" s="5">
        <f>F162-$F$252</f>
        <v>2.3978185370606902E-2</v>
      </c>
      <c r="K162" s="13">
        <f t="shared" si="13"/>
        <v>3.5942167877259923E-4</v>
      </c>
      <c r="L162" s="13">
        <f t="shared" si="13"/>
        <v>5.7495337366718683E-4</v>
      </c>
      <c r="N162" s="13">
        <f t="shared" si="14"/>
        <v>-4.5458850269164294E-4</v>
      </c>
    </row>
    <row r="163" spans="1:14" x14ac:dyDescent="0.25">
      <c r="A163" s="1">
        <v>43655</v>
      </c>
      <c r="B163" s="3">
        <v>3.05</v>
      </c>
      <c r="C163" s="3">
        <v>1.1599999999999999</v>
      </c>
      <c r="E163" s="5">
        <f t="shared" si="10"/>
        <v>0</v>
      </c>
      <c r="F163" s="5">
        <f t="shared" si="10"/>
        <v>-2.521008403361347E-2</v>
      </c>
      <c r="H163" s="5">
        <f>E163-$E$252</f>
        <v>3.3418476860785473E-4</v>
      </c>
      <c r="I163" s="5">
        <f>F163-$F$252</f>
        <v>-2.7093967628523834E-2</v>
      </c>
      <c r="K163" s="13">
        <f t="shared" si="13"/>
        <v>1.1167945956948541E-7</v>
      </c>
      <c r="L163" s="13">
        <f t="shared" si="13"/>
        <v>7.3408308185549738E-4</v>
      </c>
      <c r="N163" s="13">
        <f t="shared" si="14"/>
        <v>-9.0543913026069432E-6</v>
      </c>
    </row>
    <row r="164" spans="1:14" x14ac:dyDescent="0.25">
      <c r="A164" s="1">
        <v>43656</v>
      </c>
      <c r="B164" s="3">
        <v>3.1</v>
      </c>
      <c r="C164" s="3">
        <v>1.17</v>
      </c>
      <c r="E164" s="5">
        <f t="shared" si="10"/>
        <v>1.6393442622950907E-2</v>
      </c>
      <c r="F164" s="5">
        <f t="shared" si="10"/>
        <v>8.6206896551724223E-3</v>
      </c>
      <c r="H164" s="5">
        <f>E164-$E$252</f>
        <v>1.6727627391558763E-2</v>
      </c>
      <c r="I164" s="5">
        <f>F164-$F$252</f>
        <v>6.7368060602620581E-3</v>
      </c>
      <c r="K164" s="13">
        <f t="shared" si="13"/>
        <v>2.79813518150827E-4</v>
      </c>
      <c r="L164" s="13">
        <f t="shared" si="13"/>
        <v>4.538455589358359E-5</v>
      </c>
      <c r="N164" s="13">
        <f t="shared" si="14"/>
        <v>1.1269078158525868E-4</v>
      </c>
    </row>
    <row r="165" spans="1:14" x14ac:dyDescent="0.25">
      <c r="A165" s="1">
        <v>43657</v>
      </c>
      <c r="B165" s="3">
        <v>3.07</v>
      </c>
      <c r="C165" s="3">
        <v>1.2</v>
      </c>
      <c r="E165" s="5">
        <f t="shared" si="10"/>
        <v>-9.6774193548387899E-3</v>
      </c>
      <c r="F165" s="5">
        <f t="shared" si="10"/>
        <v>2.5641025641025664E-2</v>
      </c>
      <c r="H165" s="5">
        <f>E165-$E$252</f>
        <v>-9.3432345862309359E-3</v>
      </c>
      <c r="I165" s="5">
        <f>F165-$F$252</f>
        <v>2.3757142046115301E-2</v>
      </c>
      <c r="K165" s="13">
        <f t="shared" si="13"/>
        <v>8.7296032533341973E-5</v>
      </c>
      <c r="L165" s="13">
        <f t="shared" si="13"/>
        <v>5.6440179819929948E-4</v>
      </c>
      <c r="N165" s="13">
        <f t="shared" si="14"/>
        <v>-2.2196855123526567E-4</v>
      </c>
    </row>
    <row r="166" spans="1:14" x14ac:dyDescent="0.25">
      <c r="A166" s="1">
        <v>43658</v>
      </c>
      <c r="B166" s="3">
        <v>3</v>
      </c>
      <c r="C166" s="3">
        <v>1.19</v>
      </c>
      <c r="E166" s="5">
        <f t="shared" si="10"/>
        <v>-2.2801302931596039E-2</v>
      </c>
      <c r="F166" s="5">
        <f t="shared" si="10"/>
        <v>-8.3333333333333419E-3</v>
      </c>
      <c r="H166" s="5">
        <f>E166-$E$252</f>
        <v>-2.2467118162988183E-2</v>
      </c>
      <c r="I166" s="5">
        <f>F166-$F$252</f>
        <v>-1.0217216928243705E-2</v>
      </c>
      <c r="K166" s="13">
        <f t="shared" si="13"/>
        <v>5.0477139854967351E-4</v>
      </c>
      <c r="L166" s="13">
        <f t="shared" si="13"/>
        <v>1.0439152175878973E-4</v>
      </c>
      <c r="N166" s="13">
        <f t="shared" si="14"/>
        <v>2.2955142002373447E-4</v>
      </c>
    </row>
    <row r="167" spans="1:14" x14ac:dyDescent="0.25">
      <c r="A167" s="1">
        <v>43662</v>
      </c>
      <c r="B167" s="3">
        <v>3.03</v>
      </c>
      <c r="C167" s="3">
        <v>1.23</v>
      </c>
      <c r="E167" s="5">
        <f t="shared" si="10"/>
        <v>9.9999999999999343E-3</v>
      </c>
      <c r="F167" s="5">
        <f t="shared" si="10"/>
        <v>3.3613445378151294E-2</v>
      </c>
      <c r="H167" s="5">
        <f>E167-$E$252</f>
        <v>1.0334184768607788E-2</v>
      </c>
      <c r="I167" s="5">
        <f>F167-$F$252</f>
        <v>3.1729561783240927E-2</v>
      </c>
      <c r="K167" s="13">
        <f t="shared" si="13"/>
        <v>1.0679537483172521E-4</v>
      </c>
      <c r="L167" s="13">
        <f t="shared" si="13"/>
        <v>1.0067650909565031E-3</v>
      </c>
      <c r="N167" s="13">
        <f t="shared" si="14"/>
        <v>3.2789915409496816E-4</v>
      </c>
    </row>
    <row r="168" spans="1:14" x14ac:dyDescent="0.25">
      <c r="A168" s="1">
        <v>43663</v>
      </c>
      <c r="B168" s="3">
        <v>3.08</v>
      </c>
      <c r="C168" s="3">
        <v>1.2</v>
      </c>
      <c r="E168" s="5">
        <f t="shared" si="10"/>
        <v>1.650165016501659E-2</v>
      </c>
      <c r="F168" s="5">
        <f t="shared" si="10"/>
        <v>-2.4390243902439046E-2</v>
      </c>
      <c r="H168" s="5">
        <f>E168-$E$252</f>
        <v>1.6835834933624446E-2</v>
      </c>
      <c r="I168" s="5">
        <f>F168-$F$252</f>
        <v>-2.6274127497349409E-2</v>
      </c>
      <c r="K168" s="13">
        <f t="shared" si="13"/>
        <v>2.8344533791224924E-4</v>
      </c>
      <c r="L168" s="13">
        <f t="shared" si="13"/>
        <v>6.9032977574697235E-4</v>
      </c>
      <c r="N168" s="13">
        <f t="shared" si="14"/>
        <v>-4.423468735703778E-4</v>
      </c>
    </row>
    <row r="169" spans="1:14" x14ac:dyDescent="0.25">
      <c r="A169" s="1">
        <v>43664</v>
      </c>
      <c r="B169" s="3">
        <v>3.1</v>
      </c>
      <c r="C169" s="3">
        <v>1.19</v>
      </c>
      <c r="E169" s="5">
        <f t="shared" si="10"/>
        <v>6.4935064935064991E-3</v>
      </c>
      <c r="F169" s="5">
        <f t="shared" si="10"/>
        <v>-8.3333333333333419E-3</v>
      </c>
      <c r="H169" s="5">
        <f>E169-$E$252</f>
        <v>6.827691262114354E-3</v>
      </c>
      <c r="I169" s="5">
        <f>F169-$F$252</f>
        <v>-1.0217216928243705E-2</v>
      </c>
      <c r="K169" s="13">
        <f t="shared" si="13"/>
        <v>4.6617367970752702E-5</v>
      </c>
      <c r="L169" s="13">
        <f t="shared" si="13"/>
        <v>1.0439152175878973E-4</v>
      </c>
      <c r="N169" s="13">
        <f t="shared" si="14"/>
        <v>-6.9760002744096409E-5</v>
      </c>
    </row>
    <row r="170" spans="1:14" x14ac:dyDescent="0.25">
      <c r="A170" s="1">
        <v>43665</v>
      </c>
      <c r="B170" s="3">
        <v>3.1</v>
      </c>
      <c r="C170" s="3">
        <v>1.19</v>
      </c>
      <c r="E170" s="5">
        <f t="shared" si="10"/>
        <v>0</v>
      </c>
      <c r="F170" s="5">
        <f t="shared" si="10"/>
        <v>0</v>
      </c>
      <c r="H170" s="5">
        <f>E170-$E$252</f>
        <v>3.3418476860785473E-4</v>
      </c>
      <c r="I170" s="5">
        <f>F170-$F$252</f>
        <v>-1.8838835949103643E-3</v>
      </c>
      <c r="K170" s="13">
        <f t="shared" si="13"/>
        <v>1.1167945956948541E-7</v>
      </c>
      <c r="L170" s="13">
        <f t="shared" si="13"/>
        <v>3.5490173991723974E-6</v>
      </c>
      <c r="N170" s="13">
        <f t="shared" si="14"/>
        <v>-6.2956520324925359E-7</v>
      </c>
    </row>
    <row r="171" spans="1:14" x14ac:dyDescent="0.25">
      <c r="A171" s="1">
        <v>43668</v>
      </c>
      <c r="B171" s="3">
        <v>3.16</v>
      </c>
      <c r="C171" s="3">
        <v>1.17</v>
      </c>
      <c r="E171" s="5">
        <f t="shared" si="10"/>
        <v>1.9354838709677438E-2</v>
      </c>
      <c r="F171" s="5">
        <f t="shared" si="10"/>
        <v>-1.6806722689075647E-2</v>
      </c>
      <c r="H171" s="5">
        <f>E171-$E$252</f>
        <v>1.9689023478285293E-2</v>
      </c>
      <c r="I171" s="5">
        <f>F171-$F$252</f>
        <v>-1.869060628398601E-2</v>
      </c>
      <c r="K171" s="13">
        <f t="shared" si="13"/>
        <v>3.8765764552846951E-4</v>
      </c>
      <c r="L171" s="13">
        <f t="shared" si="13"/>
        <v>3.4933876326297733E-4</v>
      </c>
      <c r="N171" s="13">
        <f t="shared" si="14"/>
        <v>-3.6799978594878721E-4</v>
      </c>
    </row>
    <row r="172" spans="1:14" x14ac:dyDescent="0.25">
      <c r="A172" s="1">
        <v>43669</v>
      </c>
      <c r="B172" s="3">
        <v>3.24</v>
      </c>
      <c r="C172" s="3">
        <v>1.18</v>
      </c>
      <c r="E172" s="5">
        <f t="shared" si="10"/>
        <v>2.5316455696202552E-2</v>
      </c>
      <c r="F172" s="5">
        <f t="shared" si="10"/>
        <v>8.5470085470085548E-3</v>
      </c>
      <c r="H172" s="5">
        <f>E172-$E$252</f>
        <v>2.5650640464810408E-2</v>
      </c>
      <c r="I172" s="5">
        <f>F172-$F$252</f>
        <v>6.6631249520981905E-3</v>
      </c>
      <c r="K172" s="13">
        <f t="shared" si="13"/>
        <v>6.579553562549691E-4</v>
      </c>
      <c r="L172" s="13">
        <f t="shared" si="13"/>
        <v>4.4397234127273513E-5</v>
      </c>
      <c r="N172" s="13">
        <f t="shared" si="14"/>
        <v>1.7091342251837776E-4</v>
      </c>
    </row>
    <row r="173" spans="1:14" x14ac:dyDescent="0.25">
      <c r="A173" s="1">
        <v>43670</v>
      </c>
      <c r="B173" s="3">
        <v>3.19</v>
      </c>
      <c r="C173" s="3">
        <v>1.18</v>
      </c>
      <c r="E173" s="5">
        <f t="shared" si="10"/>
        <v>-1.5432098765432179E-2</v>
      </c>
      <c r="F173" s="5">
        <f t="shared" si="10"/>
        <v>0</v>
      </c>
      <c r="H173" s="5">
        <f>E173-$E$252</f>
        <v>-1.5097913996824325E-2</v>
      </c>
      <c r="I173" s="5">
        <f>F173-$F$252</f>
        <v>-1.8838835949103643E-3</v>
      </c>
      <c r="K173" s="13">
        <f t="shared" si="13"/>
        <v>2.2794700705550388E-4</v>
      </c>
      <c r="L173" s="13">
        <f t="shared" si="13"/>
        <v>3.5490173991723974E-6</v>
      </c>
      <c r="N173" s="13">
        <f t="shared" si="14"/>
        <v>2.8442712495984917E-5</v>
      </c>
    </row>
    <row r="174" spans="1:14" x14ac:dyDescent="0.25">
      <c r="A174" s="1">
        <v>43671</v>
      </c>
      <c r="B174" s="3">
        <v>3.14</v>
      </c>
      <c r="C174" s="3">
        <v>1.17</v>
      </c>
      <c r="E174" s="5">
        <f t="shared" si="10"/>
        <v>-1.5673981191222514E-2</v>
      </c>
      <c r="F174" s="5">
        <f t="shared" si="10"/>
        <v>-8.4745762711864493E-3</v>
      </c>
      <c r="H174" s="5">
        <f>E174-$E$252</f>
        <v>-1.533979642261466E-2</v>
      </c>
      <c r="I174" s="5">
        <f>F174-$F$252</f>
        <v>-1.0358459866096813E-2</v>
      </c>
      <c r="K174" s="13">
        <f t="shared" si="13"/>
        <v>2.3530935428726151E-4</v>
      </c>
      <c r="L174" s="13">
        <f t="shared" si="13"/>
        <v>1.0729769079753839E-4</v>
      </c>
      <c r="N174" s="13">
        <f t="shared" si="14"/>
        <v>1.5889666559774942E-4</v>
      </c>
    </row>
    <row r="175" spans="1:14" x14ac:dyDescent="0.25">
      <c r="A175" s="1">
        <v>43672</v>
      </c>
      <c r="B175" s="3">
        <v>3.16</v>
      </c>
      <c r="C175" s="3">
        <v>1.2</v>
      </c>
      <c r="E175" s="5">
        <f t="shared" si="10"/>
        <v>6.3694267515923622E-3</v>
      </c>
      <c r="F175" s="5">
        <f t="shared" si="10"/>
        <v>2.5641025641025664E-2</v>
      </c>
      <c r="H175" s="5">
        <f>E175-$E$252</f>
        <v>6.703611520200217E-3</v>
      </c>
      <c r="I175" s="5">
        <f>F175-$F$252</f>
        <v>2.3757142046115301E-2</v>
      </c>
      <c r="K175" s="13">
        <f t="shared" si="13"/>
        <v>4.4938407413761062E-5</v>
      </c>
      <c r="L175" s="13">
        <f t="shared" si="13"/>
        <v>5.6440179819929948E-4</v>
      </c>
      <c r="N175" s="13">
        <f t="shared" si="14"/>
        <v>1.5925865110737148E-4</v>
      </c>
    </row>
    <row r="176" spans="1:14" x14ac:dyDescent="0.25">
      <c r="A176" s="1">
        <v>43675</v>
      </c>
      <c r="B176" s="3">
        <v>3.17</v>
      </c>
      <c r="C176" s="3">
        <v>1.21</v>
      </c>
      <c r="E176" s="5">
        <f t="shared" si="10"/>
        <v>3.1645569620252488E-3</v>
      </c>
      <c r="F176" s="5">
        <f t="shared" si="10"/>
        <v>8.3333333333333419E-3</v>
      </c>
      <c r="H176" s="5">
        <f>E176-$E$252</f>
        <v>3.4987417306331036E-3</v>
      </c>
      <c r="I176" s="5">
        <f>F176-$F$252</f>
        <v>6.4494497384229776E-3</v>
      </c>
      <c r="K176" s="13">
        <f t="shared" si="13"/>
        <v>1.2241193697673525E-5</v>
      </c>
      <c r="L176" s="13">
        <f t="shared" si="13"/>
        <v>4.1595401928444212E-5</v>
      </c>
      <c r="N176" s="13">
        <f t="shared" si="14"/>
        <v>2.2564958939441226E-5</v>
      </c>
    </row>
    <row r="177" spans="1:14" x14ac:dyDescent="0.25">
      <c r="A177" s="1">
        <v>43676</v>
      </c>
      <c r="B177" s="3">
        <v>3.16</v>
      </c>
      <c r="C177" s="3">
        <v>1.28</v>
      </c>
      <c r="E177" s="5">
        <f t="shared" si="10"/>
        <v>-3.1545741324920462E-3</v>
      </c>
      <c r="F177" s="5">
        <f t="shared" si="10"/>
        <v>5.7851239669421538E-2</v>
      </c>
      <c r="H177" s="5">
        <f>E177-$E$252</f>
        <v>-2.8203893638841914E-3</v>
      </c>
      <c r="I177" s="5">
        <f>F177-$F$252</f>
        <v>5.5967356074511171E-2</v>
      </c>
      <c r="K177" s="13">
        <f t="shared" si="13"/>
        <v>7.9545961639110743E-6</v>
      </c>
      <c r="L177" s="13">
        <f t="shared" si="13"/>
        <v>3.1323449459711226E-3</v>
      </c>
      <c r="N177" s="13">
        <f t="shared" si="14"/>
        <v>-1.5784973579727061E-4</v>
      </c>
    </row>
    <row r="178" spans="1:14" x14ac:dyDescent="0.25">
      <c r="A178" s="1">
        <v>43677</v>
      </c>
      <c r="B178" s="3">
        <v>3.14</v>
      </c>
      <c r="C178" s="3">
        <v>1.3</v>
      </c>
      <c r="E178" s="5">
        <f t="shared" si="10"/>
        <v>-6.329113924050638E-3</v>
      </c>
      <c r="F178" s="5">
        <f t="shared" si="10"/>
        <v>1.5625000000000014E-2</v>
      </c>
      <c r="H178" s="5">
        <f>E178-$E$252</f>
        <v>-5.9949291554427832E-3</v>
      </c>
      <c r="I178" s="5">
        <f>F178-$F$252</f>
        <v>1.374111640508965E-2</v>
      </c>
      <c r="K178" s="13">
        <f t="shared" si="13"/>
        <v>3.5939175578777919E-5</v>
      </c>
      <c r="L178" s="13">
        <f t="shared" si="13"/>
        <v>1.8881828005822392E-4</v>
      </c>
      <c r="N178" s="13">
        <f t="shared" si="14"/>
        <v>-8.2377019365205065E-5</v>
      </c>
    </row>
    <row r="179" spans="1:14" x14ac:dyDescent="0.25">
      <c r="A179" s="1">
        <v>43678</v>
      </c>
      <c r="B179" s="3">
        <v>3.18</v>
      </c>
      <c r="C179" s="3">
        <v>1.32</v>
      </c>
      <c r="E179" s="5">
        <f t="shared" si="10"/>
        <v>1.2738853503184724E-2</v>
      </c>
      <c r="F179" s="5">
        <f t="shared" si="10"/>
        <v>1.5384615384615398E-2</v>
      </c>
      <c r="H179" s="5">
        <f>E179-$E$252</f>
        <v>1.3073038271792578E-2</v>
      </c>
      <c r="I179" s="5">
        <f>F179-$F$252</f>
        <v>1.3500731789705032E-2</v>
      </c>
      <c r="K179" s="13">
        <f t="shared" si="13"/>
        <v>1.7090432965575348E-4</v>
      </c>
      <c r="L179" s="13">
        <f t="shared" si="13"/>
        <v>1.8226975885755206E-4</v>
      </c>
      <c r="N179" s="13">
        <f t="shared" si="14"/>
        <v>1.764955833840206E-4</v>
      </c>
    </row>
    <row r="180" spans="1:14" x14ac:dyDescent="0.25">
      <c r="A180" s="1">
        <v>43679</v>
      </c>
      <c r="B180" s="3">
        <v>3.16</v>
      </c>
      <c r="C180" s="3">
        <v>1.31</v>
      </c>
      <c r="E180" s="5">
        <f t="shared" si="10"/>
        <v>-6.2893081761006345E-3</v>
      </c>
      <c r="F180" s="5">
        <f t="shared" si="10"/>
        <v>-7.575757575757582E-3</v>
      </c>
      <c r="H180" s="5">
        <f>E180-$E$252</f>
        <v>-5.9551234074927796E-3</v>
      </c>
      <c r="I180" s="5">
        <f>F180-$F$252</f>
        <v>-9.4596411706679463E-3</v>
      </c>
      <c r="K180" s="13">
        <f t="shared" si="13"/>
        <v>3.5463494798468415E-5</v>
      </c>
      <c r="L180" s="13">
        <f t="shared" si="13"/>
        <v>8.948481107779603E-5</v>
      </c>
      <c r="N180" s="13">
        <f t="shared" si="14"/>
        <v>5.6333330561927085E-5</v>
      </c>
    </row>
    <row r="181" spans="1:14" x14ac:dyDescent="0.25">
      <c r="A181" s="1">
        <v>43682</v>
      </c>
      <c r="B181" s="3">
        <v>3.11</v>
      </c>
      <c r="C181" s="3">
        <v>1.28</v>
      </c>
      <c r="E181" s="5">
        <f t="shared" si="10"/>
        <v>-1.5822784810126667E-2</v>
      </c>
      <c r="F181" s="5">
        <f t="shared" si="10"/>
        <v>-2.2900763358778647E-2</v>
      </c>
      <c r="H181" s="5">
        <f>E181-$E$252</f>
        <v>-1.5488600041518813E-2</v>
      </c>
      <c r="I181" s="5">
        <f>F181-$F$252</f>
        <v>-2.478464695368901E-2</v>
      </c>
      <c r="K181" s="13">
        <f t="shared" si="13"/>
        <v>2.3989673124613655E-4</v>
      </c>
      <c r="L181" s="13">
        <f t="shared" si="13"/>
        <v>6.1427872461900597E-4</v>
      </c>
      <c r="N181" s="13">
        <f t="shared" si="14"/>
        <v>3.838794838359367E-4</v>
      </c>
    </row>
    <row r="182" spans="1:14" x14ac:dyDescent="0.25">
      <c r="A182" s="1">
        <v>43683</v>
      </c>
      <c r="B182" s="3">
        <v>3.11</v>
      </c>
      <c r="C182" s="3">
        <v>1.27</v>
      </c>
      <c r="E182" s="5">
        <f t="shared" si="10"/>
        <v>0</v>
      </c>
      <c r="F182" s="5">
        <f t="shared" si="10"/>
        <v>-7.8125000000000069E-3</v>
      </c>
      <c r="H182" s="5">
        <f>E182-$E$252</f>
        <v>3.3418476860785473E-4</v>
      </c>
      <c r="I182" s="5">
        <f>F182-$F$252</f>
        <v>-9.6963835949103704E-3</v>
      </c>
      <c r="K182" s="13">
        <f t="shared" si="13"/>
        <v>1.1167945956948541E-7</v>
      </c>
      <c r="L182" s="13">
        <f t="shared" si="13"/>
        <v>9.4019854819646961E-5</v>
      </c>
      <c r="N182" s="13">
        <f t="shared" si="14"/>
        <v>-3.2403837079981206E-6</v>
      </c>
    </row>
    <row r="183" spans="1:14" x14ac:dyDescent="0.25">
      <c r="A183" s="1">
        <v>43684</v>
      </c>
      <c r="B183" s="3">
        <v>3.04</v>
      </c>
      <c r="C183" s="3">
        <v>1.25</v>
      </c>
      <c r="E183" s="5">
        <f t="shared" si="10"/>
        <v>-2.2508038585208952E-2</v>
      </c>
      <c r="F183" s="5">
        <f t="shared" si="10"/>
        <v>-1.5748031496063006E-2</v>
      </c>
      <c r="H183" s="5">
        <f>E183-$E$252</f>
        <v>-2.2173853816601096E-2</v>
      </c>
      <c r="I183" s="5">
        <f>F183-$F$252</f>
        <v>-1.7631915090973369E-2</v>
      </c>
      <c r="K183" s="13">
        <f t="shared" si="13"/>
        <v>4.9167979307999498E-4</v>
      </c>
      <c r="L183" s="13">
        <f t="shared" si="13"/>
        <v>3.1088442977529444E-4</v>
      </c>
      <c r="N183" s="13">
        <f t="shared" si="14"/>
        <v>3.9096750773396629E-4</v>
      </c>
    </row>
    <row r="184" spans="1:14" x14ac:dyDescent="0.25">
      <c r="A184" s="1">
        <v>43685</v>
      </c>
      <c r="B184" s="3">
        <v>3.02</v>
      </c>
      <c r="C184" s="3">
        <v>1.26</v>
      </c>
      <c r="E184" s="5">
        <f t="shared" si="10"/>
        <v>-6.5789473684210583E-3</v>
      </c>
      <c r="F184" s="5">
        <f t="shared" si="10"/>
        <v>8.0000000000000071E-3</v>
      </c>
      <c r="H184" s="5">
        <f>E184-$E$252</f>
        <v>-6.2447625998132035E-3</v>
      </c>
      <c r="I184" s="5">
        <f>F184-$F$252</f>
        <v>6.1161164050896428E-3</v>
      </c>
      <c r="K184" s="13">
        <f t="shared" si="13"/>
        <v>3.8997059928025757E-5</v>
      </c>
      <c r="L184" s="13">
        <f t="shared" si="13"/>
        <v>3.7406879880606655E-5</v>
      </c>
      <c r="N184" s="13">
        <f t="shared" si="14"/>
        <v>-3.8193694982607784E-5</v>
      </c>
    </row>
    <row r="185" spans="1:14" x14ac:dyDescent="0.25">
      <c r="A185" s="1">
        <v>43686</v>
      </c>
      <c r="B185" s="3">
        <v>3.03</v>
      </c>
      <c r="C185" s="3">
        <v>1.29</v>
      </c>
      <c r="E185" s="5">
        <f t="shared" si="10"/>
        <v>3.3112582781456247E-3</v>
      </c>
      <c r="F185" s="5">
        <f t="shared" si="10"/>
        <v>2.3809523809523829E-2</v>
      </c>
      <c r="H185" s="5">
        <f>E185-$E$252</f>
        <v>3.6454430467534795E-3</v>
      </c>
      <c r="I185" s="5">
        <f>F185-$F$252</f>
        <v>2.1925640214613466E-2</v>
      </c>
      <c r="K185" s="13">
        <f t="shared" si="13"/>
        <v>1.3289255007123291E-5</v>
      </c>
      <c r="L185" s="13">
        <f t="shared" si="13"/>
        <v>4.8073369882067522E-4</v>
      </c>
      <c r="N185" s="13">
        <f t="shared" si="14"/>
        <v>7.9928672665981128E-5</v>
      </c>
    </row>
    <row r="186" spans="1:14" x14ac:dyDescent="0.25">
      <c r="A186" s="1">
        <v>43692</v>
      </c>
      <c r="B186" s="3">
        <v>2.96</v>
      </c>
      <c r="C186" s="3">
        <v>1.27</v>
      </c>
      <c r="E186" s="5">
        <f t="shared" si="10"/>
        <v>-2.3102310231023052E-2</v>
      </c>
      <c r="F186" s="5">
        <f t="shared" si="10"/>
        <v>-1.5503875968992262E-2</v>
      </c>
      <c r="H186" s="5">
        <f>E186-$E$252</f>
        <v>-2.2768125462415197E-2</v>
      </c>
      <c r="I186" s="5">
        <f>F186-$F$252</f>
        <v>-1.7387759563902625E-2</v>
      </c>
      <c r="K186" s="13">
        <f t="shared" si="13"/>
        <v>5.1838753707227916E-4</v>
      </c>
      <c r="L186" s="13">
        <f t="shared" si="13"/>
        <v>3.0233418265208722E-4</v>
      </c>
      <c r="N186" s="13">
        <f t="shared" si="14"/>
        <v>3.9588669126124472E-4</v>
      </c>
    </row>
    <row r="187" spans="1:14" x14ac:dyDescent="0.25">
      <c r="A187" s="1">
        <v>43693</v>
      </c>
      <c r="B187" s="3">
        <v>2.91</v>
      </c>
      <c r="C187" s="3">
        <v>1.29</v>
      </c>
      <c r="E187" s="5">
        <f t="shared" si="10"/>
        <v>-1.689189189189183E-2</v>
      </c>
      <c r="F187" s="5">
        <f t="shared" si="10"/>
        <v>1.5748031496063006E-2</v>
      </c>
      <c r="H187" s="5">
        <f>E187-$E$252</f>
        <v>-1.6557707123283975E-2</v>
      </c>
      <c r="I187" s="5">
        <f>F187-$F$252</f>
        <v>1.3864147901152642E-2</v>
      </c>
      <c r="K187" s="13">
        <f t="shared" si="13"/>
        <v>2.7415766518044889E-4</v>
      </c>
      <c r="L187" s="13">
        <f t="shared" si="13"/>
        <v>1.9221459702503522E-4</v>
      </c>
      <c r="N187" s="13">
        <f t="shared" si="14"/>
        <v>-2.2955850046117767E-4</v>
      </c>
    </row>
    <row r="188" spans="1:14" x14ac:dyDescent="0.25">
      <c r="A188" s="1">
        <v>43696</v>
      </c>
      <c r="B188" s="3">
        <v>2.94</v>
      </c>
      <c r="C188" s="3">
        <v>1.31</v>
      </c>
      <c r="E188" s="5">
        <f t="shared" si="10"/>
        <v>1.0309278350515396E-2</v>
      </c>
      <c r="F188" s="5">
        <f t="shared" si="10"/>
        <v>1.5503875968992262E-2</v>
      </c>
      <c r="H188" s="5">
        <f>E188-$E$252</f>
        <v>1.064346311912325E-2</v>
      </c>
      <c r="I188" s="5">
        <f>F188-$F$252</f>
        <v>1.3619992374081898E-2</v>
      </c>
      <c r="K188" s="13">
        <f t="shared" si="13"/>
        <v>1.1328330716813683E-4</v>
      </c>
      <c r="L188" s="13">
        <f t="shared" si="13"/>
        <v>1.8550419227004908E-4</v>
      </c>
      <c r="N188" s="13">
        <f t="shared" si="14"/>
        <v>1.4496388651628059E-4</v>
      </c>
    </row>
    <row r="189" spans="1:14" x14ac:dyDescent="0.25">
      <c r="A189" s="1">
        <v>43697</v>
      </c>
      <c r="B189" s="3">
        <v>2.96</v>
      </c>
      <c r="C189" s="3">
        <v>1.31</v>
      </c>
      <c r="E189" s="5">
        <f t="shared" si="10"/>
        <v>6.80272108843538E-3</v>
      </c>
      <c r="F189" s="5">
        <f t="shared" si="10"/>
        <v>0</v>
      </c>
      <c r="H189" s="5">
        <f>E189-$E$252</f>
        <v>7.1369058570432348E-3</v>
      </c>
      <c r="I189" s="5">
        <f>F189-$F$252</f>
        <v>-1.8838835949103643E-3</v>
      </c>
      <c r="K189" s="13">
        <f t="shared" si="13"/>
        <v>5.0935425212298029E-5</v>
      </c>
      <c r="L189" s="13">
        <f t="shared" si="13"/>
        <v>3.5490173991723974E-6</v>
      </c>
      <c r="N189" s="13">
        <f t="shared" si="14"/>
        <v>-1.3445099862503443E-5</v>
      </c>
    </row>
    <row r="190" spans="1:14" x14ac:dyDescent="0.25">
      <c r="A190" s="1">
        <v>43698</v>
      </c>
      <c r="B190" s="3">
        <v>2.93</v>
      </c>
      <c r="C190" s="3">
        <v>1.33</v>
      </c>
      <c r="E190" s="5">
        <f t="shared" si="10"/>
        <v>-1.013513513513507E-2</v>
      </c>
      <c r="F190" s="5">
        <f t="shared" si="10"/>
        <v>1.5267175572519097E-2</v>
      </c>
      <c r="H190" s="5">
        <f>E190-$E$252</f>
        <v>-9.8009503665272158E-3</v>
      </c>
      <c r="I190" s="5">
        <f>F190-$F$252</f>
        <v>1.3383291977608732E-2</v>
      </c>
      <c r="K190" s="13">
        <f t="shared" si="13"/>
        <v>9.6058628087129962E-5</v>
      </c>
      <c r="L190" s="13">
        <f t="shared" si="13"/>
        <v>1.7911250415792625E-4</v>
      </c>
      <c r="N190" s="13">
        <f t="shared" si="14"/>
        <v>-1.3116898041328504E-4</v>
      </c>
    </row>
    <row r="191" spans="1:14" x14ac:dyDescent="0.25">
      <c r="A191" s="1">
        <v>43699</v>
      </c>
      <c r="B191" s="3">
        <v>2.92</v>
      </c>
      <c r="C191" s="3">
        <v>1.32</v>
      </c>
      <c r="E191" s="5">
        <f t="shared" si="10"/>
        <v>-3.412969283276529E-3</v>
      </c>
      <c r="F191" s="5">
        <f t="shared" si="10"/>
        <v>-7.5187969924812095E-3</v>
      </c>
      <c r="H191" s="5">
        <f>E191-$E$252</f>
        <v>-3.0787845146686742E-3</v>
      </c>
      <c r="I191" s="5">
        <f>F191-$F$252</f>
        <v>-9.4026805873915729E-3</v>
      </c>
      <c r="K191" s="13">
        <f t="shared" si="13"/>
        <v>9.478914087763623E-6</v>
      </c>
      <c r="L191" s="13">
        <f t="shared" si="13"/>
        <v>8.8410402228510335E-5</v>
      </c>
      <c r="N191" s="13">
        <f t="shared" si="14"/>
        <v>2.8948827388836929E-5</v>
      </c>
    </row>
    <row r="192" spans="1:14" x14ac:dyDescent="0.25">
      <c r="A192" s="1">
        <v>43700</v>
      </c>
      <c r="B192" s="3">
        <v>2.92</v>
      </c>
      <c r="C192" s="3">
        <v>1.35</v>
      </c>
      <c r="E192" s="5">
        <f t="shared" si="10"/>
        <v>0</v>
      </c>
      <c r="F192" s="5">
        <f t="shared" si="10"/>
        <v>2.2727272727272745E-2</v>
      </c>
      <c r="H192" s="5">
        <f>E192-$E$252</f>
        <v>3.3418476860785473E-4</v>
      </c>
      <c r="I192" s="5">
        <f>F192-$F$252</f>
        <v>2.0843389132362382E-2</v>
      </c>
      <c r="K192" s="13">
        <f t="shared" si="13"/>
        <v>1.1167945956948541E-7</v>
      </c>
      <c r="L192" s="13">
        <f t="shared" si="13"/>
        <v>4.3444687052308223E-4</v>
      </c>
      <c r="N192" s="13">
        <f t="shared" si="14"/>
        <v>6.9655431742019968E-6</v>
      </c>
    </row>
    <row r="193" spans="1:14" x14ac:dyDescent="0.25">
      <c r="A193" s="1">
        <v>43703</v>
      </c>
      <c r="B193" s="3">
        <v>3.1</v>
      </c>
      <c r="C193" s="3">
        <v>1.37</v>
      </c>
      <c r="E193" s="5">
        <f t="shared" si="10"/>
        <v>6.1643835616438415E-2</v>
      </c>
      <c r="F193" s="5">
        <f t="shared" si="10"/>
        <v>1.4814814814814828E-2</v>
      </c>
      <c r="H193" s="5">
        <f>E193-$E$252</f>
        <v>6.1978020385046267E-2</v>
      </c>
      <c r="I193" s="5">
        <f>F193-$F$252</f>
        <v>1.2930931219904462E-2</v>
      </c>
      <c r="K193" s="13">
        <f t="shared" si="13"/>
        <v>3.8412750108492108E-3</v>
      </c>
      <c r="L193" s="13">
        <f t="shared" si="13"/>
        <v>1.6720898221389991E-4</v>
      </c>
      <c r="N193" s="13">
        <f t="shared" si="14"/>
        <v>8.0143351874486992E-4</v>
      </c>
    </row>
    <row r="194" spans="1:14" x14ac:dyDescent="0.25">
      <c r="A194" s="1">
        <v>43704</v>
      </c>
      <c r="B194" s="3">
        <v>3.54</v>
      </c>
      <c r="C194" s="3">
        <v>1.35</v>
      </c>
      <c r="E194" s="5">
        <f t="shared" si="10"/>
        <v>0.14193548387096772</v>
      </c>
      <c r="F194" s="5">
        <f t="shared" si="10"/>
        <v>-1.4598540145985413E-2</v>
      </c>
      <c r="H194" s="5">
        <f>E194-$E$252</f>
        <v>0.14226966863957557</v>
      </c>
      <c r="I194" s="5">
        <f>F194-$F$252</f>
        <v>-1.6482423740895778E-2</v>
      </c>
      <c r="K194" s="13">
        <f t="shared" si="13"/>
        <v>2.0240658614814635E-2</v>
      </c>
      <c r="L194" s="13">
        <f t="shared" si="13"/>
        <v>2.7167029237444476E-4</v>
      </c>
      <c r="N194" s="13">
        <f t="shared" si="14"/>
        <v>-2.3449489639943161E-3</v>
      </c>
    </row>
    <row r="195" spans="1:14" x14ac:dyDescent="0.25">
      <c r="A195" s="1">
        <v>43705</v>
      </c>
      <c r="B195" s="3">
        <v>3.4</v>
      </c>
      <c r="C195" s="3">
        <v>1.34</v>
      </c>
      <c r="E195" s="5">
        <f t="shared" si="10"/>
        <v>-3.9548022598870095E-2</v>
      </c>
      <c r="F195" s="5">
        <f t="shared" si="10"/>
        <v>-7.4074074074074138E-3</v>
      </c>
      <c r="H195" s="5">
        <f>E195-$E$252</f>
        <v>-3.9213837830262242E-2</v>
      </c>
      <c r="I195" s="5">
        <f>F195-$F$252</f>
        <v>-9.291291002317778E-3</v>
      </c>
      <c r="K195" s="13">
        <f t="shared" si="13"/>
        <v>1.5377250773781061E-3</v>
      </c>
      <c r="L195" s="13">
        <f t="shared" si="13"/>
        <v>8.6328088489751297E-5</v>
      </c>
      <c r="N195" s="13">
        <f t="shared" si="14"/>
        <v>3.6434717859866407E-4</v>
      </c>
    </row>
    <row r="196" spans="1:14" x14ac:dyDescent="0.25">
      <c r="A196" s="1">
        <v>43706</v>
      </c>
      <c r="B196" s="3">
        <v>3.3</v>
      </c>
      <c r="C196" s="3">
        <v>1.32</v>
      </c>
      <c r="E196" s="5">
        <f t="shared" si="10"/>
        <v>-2.941176470588238E-2</v>
      </c>
      <c r="F196" s="5">
        <f t="shared" si="10"/>
        <v>-1.492537313432837E-2</v>
      </c>
      <c r="H196" s="5">
        <f>E196-$E$252</f>
        <v>-2.9077579937274525E-2</v>
      </c>
      <c r="I196" s="5">
        <f>F196-$F$252</f>
        <v>-1.6809256729238733E-2</v>
      </c>
      <c r="K196" s="13">
        <f t="shared" si="13"/>
        <v>8.4550565500858999E-4</v>
      </c>
      <c r="L196" s="13">
        <f t="shared" si="13"/>
        <v>2.8255111178945765E-4</v>
      </c>
      <c r="N196" s="13">
        <f t="shared" si="14"/>
        <v>4.8877250623060903E-4</v>
      </c>
    </row>
    <row r="197" spans="1:14" x14ac:dyDescent="0.25">
      <c r="A197" s="1">
        <v>43710</v>
      </c>
      <c r="B197" s="3">
        <v>3.34</v>
      </c>
      <c r="C197" s="3">
        <v>1.35</v>
      </c>
      <c r="E197" s="5">
        <f t="shared" ref="E197:F251" si="15">(B197-B196)/B196</f>
        <v>1.2121212121212133E-2</v>
      </c>
      <c r="F197" s="5">
        <f t="shared" si="15"/>
        <v>2.2727272727272745E-2</v>
      </c>
      <c r="H197" s="5">
        <f t="shared" ref="H197" si="16">E197-$E$252</f>
        <v>1.2455396889819987E-2</v>
      </c>
      <c r="I197" s="5">
        <f t="shared" ref="I197" si="17">F197-$F$252</f>
        <v>2.0843389132362382E-2</v>
      </c>
      <c r="K197" s="13">
        <f t="shared" ref="K197:L251" si="18">H197*H197</f>
        <v>1.5513691168293742E-4</v>
      </c>
      <c r="L197" s="13">
        <f t="shared" si="18"/>
        <v>4.3444687052308223E-4</v>
      </c>
      <c r="N197" s="13">
        <f t="shared" ref="N197:N251" si="19">H197*I197</f>
        <v>2.5961268417253416E-4</v>
      </c>
    </row>
    <row r="198" spans="1:14" x14ac:dyDescent="0.25">
      <c r="A198" s="1">
        <v>43711</v>
      </c>
      <c r="B198" s="3">
        <v>3.38</v>
      </c>
      <c r="C198" s="3">
        <v>1.35</v>
      </c>
      <c r="E198" s="5">
        <f>(B198-B197)/B197</f>
        <v>1.1976047904191628E-2</v>
      </c>
      <c r="F198" s="5">
        <f>(C198-C197)/C197</f>
        <v>0</v>
      </c>
      <c r="H198" s="5">
        <f>E198-$E$252</f>
        <v>1.2310232672799482E-2</v>
      </c>
      <c r="I198" s="5">
        <f>F198-$F$252</f>
        <v>-1.8838835949103643E-3</v>
      </c>
      <c r="K198" s="13">
        <f t="shared" si="18"/>
        <v>1.5154182845845987E-4</v>
      </c>
      <c r="L198" s="13">
        <f t="shared" si="18"/>
        <v>3.5490173991723974E-6</v>
      </c>
      <c r="N198" s="13">
        <f t="shared" si="19"/>
        <v>-2.3191045381816512E-5</v>
      </c>
    </row>
    <row r="199" spans="1:14" x14ac:dyDescent="0.25">
      <c r="A199" s="1">
        <v>43712</v>
      </c>
      <c r="B199" s="3">
        <v>3.54</v>
      </c>
      <c r="C199" s="3">
        <v>1.38</v>
      </c>
      <c r="E199" s="5">
        <f t="shared" si="15"/>
        <v>4.7337278106508916E-2</v>
      </c>
      <c r="F199" s="5">
        <f t="shared" si="15"/>
        <v>2.2222222222222077E-2</v>
      </c>
      <c r="H199" s="5">
        <f>E199-$E$252</f>
        <v>4.7671462875116768E-2</v>
      </c>
      <c r="I199" s="5">
        <f>F199-$F$252</f>
        <v>2.0338338627311714E-2</v>
      </c>
      <c r="K199" s="13">
        <f t="shared" si="18"/>
        <v>2.2725683726536362E-3</v>
      </c>
      <c r="L199" s="13">
        <f t="shared" si="18"/>
        <v>4.1364801811919974E-4</v>
      </c>
      <c r="N199" s="13">
        <f t="shared" si="19"/>
        <v>9.6955835481344374E-4</v>
      </c>
    </row>
    <row r="200" spans="1:14" x14ac:dyDescent="0.25">
      <c r="A200" s="1">
        <v>43713</v>
      </c>
      <c r="B200" s="3">
        <v>3.51</v>
      </c>
      <c r="C200" s="3">
        <v>1.39</v>
      </c>
      <c r="E200" s="5">
        <f t="shared" si="15"/>
        <v>-8.47457627118651E-3</v>
      </c>
      <c r="F200" s="5">
        <f t="shared" si="15"/>
        <v>7.2463768115942099E-3</v>
      </c>
      <c r="H200" s="5">
        <f>E200-$E$252</f>
        <v>-8.1403915025786561E-3</v>
      </c>
      <c r="I200" s="5">
        <f>F200-$F$252</f>
        <v>5.3624932166838456E-3</v>
      </c>
      <c r="K200" s="13">
        <f t="shared" si="18"/>
        <v>6.6265973815254783E-5</v>
      </c>
      <c r="L200" s="13">
        <f t="shared" si="18"/>
        <v>2.8756333498980256E-5</v>
      </c>
      <c r="N200" s="13">
        <f t="shared" si="19"/>
        <v>-4.3652794213728862E-5</v>
      </c>
    </row>
    <row r="201" spans="1:14" x14ac:dyDescent="0.25">
      <c r="A201" s="1">
        <v>43714</v>
      </c>
      <c r="B201" s="3">
        <v>3.39</v>
      </c>
      <c r="C201" s="3">
        <v>1.38</v>
      </c>
      <c r="E201" s="5">
        <f t="shared" si="15"/>
        <v>-3.4188034188034094E-2</v>
      </c>
      <c r="F201" s="5">
        <f t="shared" si="15"/>
        <v>-7.1942446043165541E-3</v>
      </c>
      <c r="H201" s="5">
        <f>E201-$E$252</f>
        <v>-3.3853849419426242E-2</v>
      </c>
      <c r="I201" s="5">
        <f>F201-$F$252</f>
        <v>-9.0781281992269175E-3</v>
      </c>
      <c r="K201" s="13">
        <f t="shared" si="18"/>
        <v>1.1460831205131865E-3</v>
      </c>
      <c r="L201" s="13">
        <f t="shared" si="18"/>
        <v>8.2412411601598951E-5</v>
      </c>
      <c r="N201" s="13">
        <f t="shared" si="19"/>
        <v>3.0732958506687517E-4</v>
      </c>
    </row>
    <row r="202" spans="1:14" x14ac:dyDescent="0.25">
      <c r="A202" s="1">
        <v>43717</v>
      </c>
      <c r="B202" s="3">
        <v>3.52</v>
      </c>
      <c r="C202" s="3">
        <v>1.43</v>
      </c>
      <c r="E202" s="5">
        <f t="shared" si="15"/>
        <v>3.8348082595870171E-2</v>
      </c>
      <c r="F202" s="5">
        <f t="shared" si="15"/>
        <v>3.623188405797105E-2</v>
      </c>
      <c r="H202" s="5">
        <f>E202-$E$252</f>
        <v>3.8682267364478023E-2</v>
      </c>
      <c r="I202" s="5">
        <f>F202-$F$252</f>
        <v>3.4348000463060684E-2</v>
      </c>
      <c r="K202" s="13">
        <f t="shared" si="18"/>
        <v>1.4963178084569616E-3</v>
      </c>
      <c r="L202" s="13">
        <f t="shared" si="18"/>
        <v>1.179785135810417E-3</v>
      </c>
      <c r="N202" s="13">
        <f t="shared" si="19"/>
        <v>1.3286585373473282E-3</v>
      </c>
    </row>
    <row r="203" spans="1:14" x14ac:dyDescent="0.25">
      <c r="A203" s="1">
        <v>43718</v>
      </c>
      <c r="B203" s="3">
        <v>3.51</v>
      </c>
      <c r="C203" s="3">
        <v>1.43</v>
      </c>
      <c r="E203" s="5">
        <f t="shared" si="15"/>
        <v>-2.8409090909091565E-3</v>
      </c>
      <c r="F203" s="5">
        <f t="shared" si="15"/>
        <v>0</v>
      </c>
      <c r="H203" s="5">
        <f>E203-$E$252</f>
        <v>-2.5067243223013016E-3</v>
      </c>
      <c r="I203" s="5">
        <f>F203-$F$252</f>
        <v>-1.8838835949103643E-3</v>
      </c>
      <c r="K203" s="13">
        <f t="shared" si="18"/>
        <v>6.2836668280169204E-6</v>
      </c>
      <c r="L203" s="13">
        <f t="shared" si="18"/>
        <v>3.5490173991723974E-6</v>
      </c>
      <c r="N203" s="13">
        <f t="shared" si="19"/>
        <v>4.7223768277462231E-6</v>
      </c>
    </row>
    <row r="204" spans="1:14" x14ac:dyDescent="0.25">
      <c r="A204" s="1">
        <v>43719</v>
      </c>
      <c r="B204" s="3">
        <v>3.5</v>
      </c>
      <c r="C204" s="3">
        <v>1.44</v>
      </c>
      <c r="E204" s="5">
        <f t="shared" si="15"/>
        <v>-2.8490028490027884E-3</v>
      </c>
      <c r="F204" s="5">
        <f t="shared" si="15"/>
        <v>6.9930069930069999E-3</v>
      </c>
      <c r="H204" s="5">
        <f>E204-$E$252</f>
        <v>-2.5148180803949336E-3</v>
      </c>
      <c r="I204" s="5">
        <f>F204-$F$252</f>
        <v>5.1091233980966357E-3</v>
      </c>
      <c r="K204" s="13">
        <f t="shared" si="18"/>
        <v>6.3243099774812585E-6</v>
      </c>
      <c r="L204" s="13">
        <f t="shared" si="18"/>
        <v>2.6103141896978512E-5</v>
      </c>
      <c r="N204" s="13">
        <f t="shared" si="19"/>
        <v>-1.2848515896502221E-5</v>
      </c>
    </row>
    <row r="205" spans="1:14" x14ac:dyDescent="0.25">
      <c r="A205" s="1">
        <v>43720</v>
      </c>
      <c r="B205" s="3">
        <v>3.49</v>
      </c>
      <c r="C205" s="3">
        <v>1.4</v>
      </c>
      <c r="E205" s="5">
        <f t="shared" si="15"/>
        <v>-2.8571428571427964E-3</v>
      </c>
      <c r="F205" s="5">
        <f t="shared" si="15"/>
        <v>-2.7777777777777804E-2</v>
      </c>
      <c r="H205" s="5">
        <f>E205-$E$252</f>
        <v>-2.5229580885349416E-3</v>
      </c>
      <c r="I205" s="5">
        <f>F205-$F$252</f>
        <v>-2.9661661372688167E-2</v>
      </c>
      <c r="K205" s="13">
        <f t="shared" si="18"/>
        <v>6.3653175165038858E-6</v>
      </c>
      <c r="L205" s="13">
        <f t="shared" si="18"/>
        <v>8.7981415538802127E-4</v>
      </c>
      <c r="N205" s="13">
        <f t="shared" si="19"/>
        <v>7.4835128479608054E-5</v>
      </c>
    </row>
    <row r="206" spans="1:14" x14ac:dyDescent="0.25">
      <c r="A206" s="1">
        <v>43721</v>
      </c>
      <c r="B206" s="3">
        <v>3.5</v>
      </c>
      <c r="C206" s="3">
        <v>1.39</v>
      </c>
      <c r="E206" s="5">
        <f t="shared" si="15"/>
        <v>2.8653295128939216E-3</v>
      </c>
      <c r="F206" s="5">
        <f t="shared" si="15"/>
        <v>-7.1428571428571496E-3</v>
      </c>
      <c r="H206" s="5">
        <f>E206-$E$252</f>
        <v>3.1995142815017764E-3</v>
      </c>
      <c r="I206" s="5">
        <f>F206-$F$252</f>
        <v>-9.0267407377675139E-3</v>
      </c>
      <c r="K206" s="13">
        <f t="shared" si="18"/>
        <v>1.0236891637533829E-5</v>
      </c>
      <c r="L206" s="13">
        <f t="shared" si="18"/>
        <v>8.1482048346871594E-5</v>
      </c>
      <c r="N206" s="13">
        <f t="shared" si="19"/>
        <v>-2.8881185905901042E-5</v>
      </c>
    </row>
    <row r="207" spans="1:14" x14ac:dyDescent="0.25">
      <c r="A207" s="1">
        <v>43724</v>
      </c>
      <c r="B207" s="3">
        <v>3.47</v>
      </c>
      <c r="C207" s="3">
        <v>1.37</v>
      </c>
      <c r="E207" s="5">
        <f t="shared" si="15"/>
        <v>-8.5714285714285163E-3</v>
      </c>
      <c r="F207" s="5">
        <f t="shared" si="15"/>
        <v>-1.4388489208632947E-2</v>
      </c>
      <c r="H207" s="5">
        <f>E207-$E$252</f>
        <v>-8.2372438028206624E-3</v>
      </c>
      <c r="I207" s="5">
        <f>F207-$F$252</f>
        <v>-1.6272372803543312E-2</v>
      </c>
      <c r="K207" s="13">
        <f t="shared" si="18"/>
        <v>6.7852185467107411E-5</v>
      </c>
      <c r="L207" s="13">
        <f t="shared" si="18"/>
        <v>2.6479011665749605E-4</v>
      </c>
      <c r="N207" s="13">
        <f t="shared" si="19"/>
        <v>1.3403950203317463E-4</v>
      </c>
    </row>
    <row r="208" spans="1:14" x14ac:dyDescent="0.25">
      <c r="A208" s="1">
        <v>43725</v>
      </c>
      <c r="B208" s="3">
        <v>3.43</v>
      </c>
      <c r="C208" s="3">
        <v>1.39</v>
      </c>
      <c r="E208" s="5">
        <f t="shared" si="15"/>
        <v>-1.1527377521613843E-2</v>
      </c>
      <c r="F208" s="5">
        <f t="shared" si="15"/>
        <v>1.4598540145985252E-2</v>
      </c>
      <c r="H208" s="5">
        <f>E208-$E$252</f>
        <v>-1.1193192753005989E-2</v>
      </c>
      <c r="I208" s="5">
        <f>F208-$F$252</f>
        <v>1.2714656551074888E-2</v>
      </c>
      <c r="K208" s="13">
        <f t="shared" si="18"/>
        <v>1.2528756400594578E-4</v>
      </c>
      <c r="L208" s="13">
        <f t="shared" si="18"/>
        <v>1.6166249121179156E-4</v>
      </c>
      <c r="N208" s="13">
        <f t="shared" si="19"/>
        <v>-1.4231760156445156E-4</v>
      </c>
    </row>
    <row r="209" spans="1:14" x14ac:dyDescent="0.25">
      <c r="A209" s="1">
        <v>43726</v>
      </c>
      <c r="B209" s="3">
        <v>3.45</v>
      </c>
      <c r="C209" s="3">
        <v>1.41</v>
      </c>
      <c r="E209" s="5">
        <f t="shared" si="15"/>
        <v>5.8309037900874687E-3</v>
      </c>
      <c r="F209" s="5">
        <f t="shared" si="15"/>
        <v>1.4388489208633108E-2</v>
      </c>
      <c r="H209" s="5">
        <f>E209-$E$252</f>
        <v>6.1650885586953235E-3</v>
      </c>
      <c r="I209" s="5">
        <f>F209-$F$252</f>
        <v>1.2504605613722745E-2</v>
      </c>
      <c r="K209" s="13">
        <f t="shared" si="18"/>
        <v>3.8008316936555978E-5</v>
      </c>
      <c r="L209" s="13">
        <f t="shared" si="18"/>
        <v>1.5636516155474639E-4</v>
      </c>
      <c r="N209" s="13">
        <f t="shared" si="19"/>
        <v>7.7092001000159414E-5</v>
      </c>
    </row>
    <row r="210" spans="1:14" x14ac:dyDescent="0.25">
      <c r="A210" s="1">
        <v>43727</v>
      </c>
      <c r="B210" s="3">
        <v>3.54</v>
      </c>
      <c r="C210" s="3">
        <v>1.39</v>
      </c>
      <c r="E210" s="5">
        <f t="shared" si="15"/>
        <v>2.6086956521739087E-2</v>
      </c>
      <c r="F210" s="5">
        <f t="shared" si="15"/>
        <v>-1.4184397163120581E-2</v>
      </c>
      <c r="H210" s="5">
        <f>E210-$E$252</f>
        <v>2.6421141290346943E-2</v>
      </c>
      <c r="I210" s="5">
        <f>F210-$F$252</f>
        <v>-1.6068280758030944E-2</v>
      </c>
      <c r="K210" s="13">
        <f t="shared" si="18"/>
        <v>6.980767070844761E-4</v>
      </c>
      <c r="L210" s="13">
        <f t="shared" si="18"/>
        <v>2.5818964651890751E-4</v>
      </c>
      <c r="N210" s="13">
        <f t="shared" si="19"/>
        <v>-4.2454231620089866E-4</v>
      </c>
    </row>
    <row r="211" spans="1:14" x14ac:dyDescent="0.25">
      <c r="A211" s="1">
        <v>43728</v>
      </c>
      <c r="B211" s="3">
        <v>3.53</v>
      </c>
      <c r="C211" s="3">
        <v>1.42</v>
      </c>
      <c r="E211" s="5">
        <f t="shared" si="15"/>
        <v>-2.8248587570622119E-3</v>
      </c>
      <c r="F211" s="5">
        <f t="shared" si="15"/>
        <v>2.1582733812949662E-2</v>
      </c>
      <c r="H211" s="5">
        <f>E211-$E$252</f>
        <v>-2.4906739884543571E-3</v>
      </c>
      <c r="I211" s="5">
        <f>F211-$F$252</f>
        <v>1.9698850218039299E-2</v>
      </c>
      <c r="K211" s="13">
        <f t="shared" si="18"/>
        <v>6.2034569167631352E-6</v>
      </c>
      <c r="L211" s="13">
        <f t="shared" si="18"/>
        <v>3.8804469991274694E-4</v>
      </c>
      <c r="N211" s="13">
        <f t="shared" si="19"/>
        <v>-4.9063413840528924E-5</v>
      </c>
    </row>
    <row r="212" spans="1:14" x14ac:dyDescent="0.25">
      <c r="A212" s="1">
        <v>43731</v>
      </c>
      <c r="B212" s="3">
        <v>3.6</v>
      </c>
      <c r="C212" s="3">
        <v>1.41</v>
      </c>
      <c r="E212" s="5">
        <f t="shared" si="15"/>
        <v>1.9830028328611981E-2</v>
      </c>
      <c r="F212" s="5">
        <f t="shared" si="15"/>
        <v>-7.0422535211267668E-3</v>
      </c>
      <c r="H212" s="5">
        <f>E212-$E$252</f>
        <v>2.0164213097219837E-2</v>
      </c>
      <c r="I212" s="5">
        <f>F212-$F$252</f>
        <v>-8.9261371160371319E-3</v>
      </c>
      <c r="K212" s="13">
        <f t="shared" si="18"/>
        <v>4.0659548983009201E-4</v>
      </c>
      <c r="L212" s="13">
        <f t="shared" si="18"/>
        <v>7.967592381429569E-5</v>
      </c>
      <c r="N212" s="13">
        <f t="shared" si="19"/>
        <v>-1.7998853094277603E-4</v>
      </c>
    </row>
    <row r="213" spans="1:14" x14ac:dyDescent="0.25">
      <c r="A213" s="1">
        <v>43732</v>
      </c>
      <c r="B213" s="3">
        <v>3.57</v>
      </c>
      <c r="C213" s="3">
        <v>1.42</v>
      </c>
      <c r="E213" s="5">
        <f t="shared" si="15"/>
        <v>-8.3333333333334026E-3</v>
      </c>
      <c r="F213" s="5">
        <f t="shared" si="15"/>
        <v>7.0921985815602905E-3</v>
      </c>
      <c r="H213" s="5">
        <f>E213-$E$252</f>
        <v>-7.9991485647255486E-3</v>
      </c>
      <c r="I213" s="5">
        <f>F213-$F$252</f>
        <v>5.2083149866499262E-3</v>
      </c>
      <c r="K213" s="13">
        <f t="shared" si="18"/>
        <v>6.3986377760550807E-5</v>
      </c>
      <c r="L213" s="13">
        <f t="shared" si="18"/>
        <v>2.7126545000162222E-5</v>
      </c>
      <c r="N213" s="13">
        <f t="shared" si="19"/>
        <v>-4.1662085350099325E-5</v>
      </c>
    </row>
    <row r="214" spans="1:14" x14ac:dyDescent="0.25">
      <c r="A214" s="1">
        <v>43733</v>
      </c>
      <c r="B214" s="3">
        <v>3.58</v>
      </c>
      <c r="C214" s="3">
        <v>1.47</v>
      </c>
      <c r="E214" s="5">
        <f t="shared" si="15"/>
        <v>2.8011204481793364E-3</v>
      </c>
      <c r="F214" s="5">
        <f t="shared" si="15"/>
        <v>3.5211267605633839E-2</v>
      </c>
      <c r="H214" s="5">
        <f>E214-$E$252</f>
        <v>3.1353052167871912E-3</v>
      </c>
      <c r="I214" s="5">
        <f>F214-$F$252</f>
        <v>3.3327384010723472E-2</v>
      </c>
      <c r="K214" s="13">
        <f t="shared" si="18"/>
        <v>9.8301388024129761E-6</v>
      </c>
      <c r="L214" s="13">
        <f t="shared" si="18"/>
        <v>1.1107145249982266E-3</v>
      </c>
      <c r="N214" s="13">
        <f t="shared" si="19"/>
        <v>1.0449152095069133E-4</v>
      </c>
    </row>
    <row r="215" spans="1:14" x14ac:dyDescent="0.25">
      <c r="A215" s="1">
        <v>43734</v>
      </c>
      <c r="B215" s="3">
        <v>3.53</v>
      </c>
      <c r="C215" s="3">
        <v>1.47</v>
      </c>
      <c r="E215" s="5">
        <f t="shared" si="15"/>
        <v>-1.3966480446927448E-2</v>
      </c>
      <c r="F215" s="5">
        <f t="shared" si="15"/>
        <v>0</v>
      </c>
      <c r="H215" s="5">
        <f>E215-$E$252</f>
        <v>-1.3632295678319594E-2</v>
      </c>
      <c r="I215" s="5">
        <f>F215-$F$252</f>
        <v>-1.8838835949103643E-3</v>
      </c>
      <c r="K215" s="13">
        <f t="shared" si="18"/>
        <v>1.8583948546113107E-4</v>
      </c>
      <c r="L215" s="13">
        <f t="shared" si="18"/>
        <v>3.5490173991723974E-6</v>
      </c>
      <c r="N215" s="13">
        <f t="shared" si="19"/>
        <v>2.5681658189353741E-5</v>
      </c>
    </row>
    <row r="216" spans="1:14" x14ac:dyDescent="0.25">
      <c r="A216" s="1">
        <v>43735</v>
      </c>
      <c r="B216" s="3">
        <v>3.56</v>
      </c>
      <c r="C216" s="3">
        <v>1.5</v>
      </c>
      <c r="E216" s="5">
        <f t="shared" si="15"/>
        <v>8.4985835694051694E-3</v>
      </c>
      <c r="F216" s="5">
        <f t="shared" si="15"/>
        <v>2.0408163265306142E-2</v>
      </c>
      <c r="H216" s="5">
        <f>E216-$E$252</f>
        <v>8.8327683380130233E-3</v>
      </c>
      <c r="I216" s="5">
        <f>F216-$F$252</f>
        <v>1.8524279670395778E-2</v>
      </c>
      <c r="K216" s="13">
        <f t="shared" si="18"/>
        <v>7.8017796513005341E-5</v>
      </c>
      <c r="L216" s="13">
        <f t="shared" si="18"/>
        <v>3.4314893730703834E-4</v>
      </c>
      <c r="N216" s="13">
        <f t="shared" si="19"/>
        <v>1.6362067095717015E-4</v>
      </c>
    </row>
    <row r="217" spans="1:14" x14ac:dyDescent="0.25">
      <c r="A217" s="1">
        <v>43738</v>
      </c>
      <c r="B217" s="3">
        <v>3.66</v>
      </c>
      <c r="C217" s="3">
        <v>1.53</v>
      </c>
      <c r="E217" s="5">
        <f t="shared" si="15"/>
        <v>2.8089887640449462E-2</v>
      </c>
      <c r="F217" s="5">
        <f t="shared" si="15"/>
        <v>2.0000000000000018E-2</v>
      </c>
      <c r="H217" s="5">
        <f>E217-$E$252</f>
        <v>2.8424072409057317E-2</v>
      </c>
      <c r="I217" s="5">
        <f>F217-$F$252</f>
        <v>1.8116116405089654E-2</v>
      </c>
      <c r="K217" s="13">
        <f t="shared" si="18"/>
        <v>8.0792789231533344E-4</v>
      </c>
      <c r="L217" s="13">
        <f t="shared" si="18"/>
        <v>3.2819367360275849E-4</v>
      </c>
      <c r="N217" s="13">
        <f t="shared" si="19"/>
        <v>5.149338044691795E-4</v>
      </c>
    </row>
    <row r="218" spans="1:14" x14ac:dyDescent="0.25">
      <c r="A218" s="1">
        <v>43739</v>
      </c>
      <c r="B218" s="3">
        <v>3.61</v>
      </c>
      <c r="C218" s="3">
        <v>1.57</v>
      </c>
      <c r="E218" s="5">
        <f t="shared" si="15"/>
        <v>-1.3661202185792422E-2</v>
      </c>
      <c r="F218" s="5">
        <f t="shared" si="15"/>
        <v>2.6143790849673224E-2</v>
      </c>
      <c r="H218" s="5">
        <f>E218-$E$252</f>
        <v>-1.3327017417184568E-2</v>
      </c>
      <c r="I218" s="5">
        <f>F218-$F$252</f>
        <v>2.4259907254762861E-2</v>
      </c>
      <c r="K218" s="13">
        <f t="shared" si="18"/>
        <v>1.7760939323794084E-4</v>
      </c>
      <c r="L218" s="13">
        <f t="shared" si="18"/>
        <v>5.8854310000969569E-4</v>
      </c>
      <c r="N218" s="13">
        <f t="shared" si="19"/>
        <v>-3.2331220652350692E-4</v>
      </c>
    </row>
    <row r="219" spans="1:14" x14ac:dyDescent="0.25">
      <c r="A219" s="1">
        <v>43740</v>
      </c>
      <c r="B219" s="3">
        <v>3.62</v>
      </c>
      <c r="C219" s="3">
        <v>1.59</v>
      </c>
      <c r="E219" s="5">
        <f t="shared" si="15"/>
        <v>2.770083102493139E-3</v>
      </c>
      <c r="F219" s="5">
        <f t="shared" si="15"/>
        <v>1.2738853503184724E-2</v>
      </c>
      <c r="H219" s="5">
        <f>E219-$E$252</f>
        <v>3.1042678711009938E-3</v>
      </c>
      <c r="I219" s="5">
        <f>F219-$F$252</f>
        <v>1.0854969908274361E-2</v>
      </c>
      <c r="K219" s="13">
        <f t="shared" si="18"/>
        <v>9.6364790155498961E-6</v>
      </c>
      <c r="L219" s="13">
        <f t="shared" si="18"/>
        <v>1.1783037170954189E-4</v>
      </c>
      <c r="N219" s="13">
        <f t="shared" si="19"/>
        <v>3.36967343280242E-5</v>
      </c>
    </row>
    <row r="220" spans="1:14" x14ac:dyDescent="0.25">
      <c r="A220" s="1">
        <v>43741</v>
      </c>
      <c r="B220" s="3">
        <v>3.57</v>
      </c>
      <c r="C220" s="3">
        <v>1.56</v>
      </c>
      <c r="E220" s="5">
        <f t="shared" si="15"/>
        <v>-1.3812154696132671E-2</v>
      </c>
      <c r="F220" s="5">
        <f t="shared" si="15"/>
        <v>-1.8867924528301903E-2</v>
      </c>
      <c r="H220" s="5">
        <f>E220-$E$252</f>
        <v>-1.3477969927524817E-2</v>
      </c>
      <c r="I220" s="5">
        <f>F220-$F$252</f>
        <v>-2.0751808123212267E-2</v>
      </c>
      <c r="K220" s="13">
        <f t="shared" si="18"/>
        <v>1.8165567336726331E-4</v>
      </c>
      <c r="L220" s="13">
        <f t="shared" si="18"/>
        <v>4.3063754038261863E-4</v>
      </c>
      <c r="N220" s="13">
        <f t="shared" si="19"/>
        <v>2.7969224582642015E-4</v>
      </c>
    </row>
    <row r="221" spans="1:14" x14ac:dyDescent="0.25">
      <c r="A221" s="1">
        <v>43742</v>
      </c>
      <c r="B221" s="3">
        <v>3.59</v>
      </c>
      <c r="C221" s="3">
        <v>1.62</v>
      </c>
      <c r="E221" s="5">
        <f t="shared" si="15"/>
        <v>5.6022408963585487E-3</v>
      </c>
      <c r="F221" s="5">
        <f t="shared" si="15"/>
        <v>3.8461538461538491E-2</v>
      </c>
      <c r="H221" s="5">
        <f>E221-$E$252</f>
        <v>5.9364256649664035E-3</v>
      </c>
      <c r="I221" s="5">
        <f>F221-$F$252</f>
        <v>3.6577654866628125E-2</v>
      </c>
      <c r="K221" s="13">
        <f t="shared" si="18"/>
        <v>3.5241149675671803E-5</v>
      </c>
      <c r="L221" s="13">
        <f t="shared" si="18"/>
        <v>1.3379248355421642E-3</v>
      </c>
      <c r="N221" s="13">
        <f t="shared" si="19"/>
        <v>2.1714052911453447E-4</v>
      </c>
    </row>
    <row r="222" spans="1:14" x14ac:dyDescent="0.25">
      <c r="A222" s="1">
        <v>43745</v>
      </c>
      <c r="B222" s="3">
        <v>3.55</v>
      </c>
      <c r="C222" s="3">
        <v>1.61</v>
      </c>
      <c r="E222" s="5">
        <f t="shared" si="15"/>
        <v>-1.1142061281337058E-2</v>
      </c>
      <c r="F222" s="5">
        <f t="shared" si="15"/>
        <v>-6.1728395061728444E-3</v>
      </c>
      <c r="H222" s="5">
        <f>E222-$E$252</f>
        <v>-1.0807876512729204E-2</v>
      </c>
      <c r="I222" s="5">
        <f>F222-$F$252</f>
        <v>-8.0567231010832095E-3</v>
      </c>
      <c r="K222" s="13">
        <f t="shared" si="18"/>
        <v>1.1681019471440358E-4</v>
      </c>
      <c r="L222" s="13">
        <f t="shared" si="18"/>
        <v>6.4910787127527844E-5</v>
      </c>
      <c r="N222" s="13">
        <f t="shared" si="19"/>
        <v>8.7076068373760014E-5</v>
      </c>
    </row>
    <row r="223" spans="1:14" x14ac:dyDescent="0.25">
      <c r="A223" s="1">
        <v>43746</v>
      </c>
      <c r="B223" s="3">
        <v>3.42</v>
      </c>
      <c r="C223" s="3">
        <v>1.63</v>
      </c>
      <c r="E223" s="5">
        <f t="shared" si="15"/>
        <v>-3.6619718309859127E-2</v>
      </c>
      <c r="F223" s="5">
        <f t="shared" si="15"/>
        <v>1.2422360248447077E-2</v>
      </c>
      <c r="H223" s="5">
        <f>E223-$E$252</f>
        <v>-3.6285533541251275E-2</v>
      </c>
      <c r="I223" s="5">
        <f>F223-$F$252</f>
        <v>1.0538476653536712E-2</v>
      </c>
      <c r="K223" s="13">
        <f t="shared" si="18"/>
        <v>1.3166399443732713E-3</v>
      </c>
      <c r="L223" s="13">
        <f t="shared" si="18"/>
        <v>1.1105949017713835E-4</v>
      </c>
      <c r="N223" s="13">
        <f t="shared" si="19"/>
        <v>-3.8239424808559985E-4</v>
      </c>
    </row>
    <row r="224" spans="1:14" x14ac:dyDescent="0.25">
      <c r="A224" s="1">
        <v>43747</v>
      </c>
      <c r="B224" s="3">
        <v>3.3</v>
      </c>
      <c r="C224" s="3">
        <v>1.59</v>
      </c>
      <c r="E224" s="5">
        <f t="shared" si="15"/>
        <v>-3.5087719298245647E-2</v>
      </c>
      <c r="F224" s="5">
        <f t="shared" si="15"/>
        <v>-2.4539877300613383E-2</v>
      </c>
      <c r="H224" s="5">
        <f>E224-$E$252</f>
        <v>-3.4753534529637795E-2</v>
      </c>
      <c r="I224" s="5">
        <f>F224-$F$252</f>
        <v>-2.6423760895523746E-2</v>
      </c>
      <c r="K224" s="13">
        <f t="shared" si="18"/>
        <v>1.2078081623027265E-3</v>
      </c>
      <c r="L224" s="13">
        <f t="shared" si="18"/>
        <v>6.9821513986380996E-4</v>
      </c>
      <c r="N224" s="13">
        <f t="shared" si="19"/>
        <v>9.1831908668547739E-4</v>
      </c>
    </row>
    <row r="225" spans="1:14" x14ac:dyDescent="0.25">
      <c r="A225" s="1">
        <v>43748</v>
      </c>
      <c r="B225" s="3">
        <v>3.29</v>
      </c>
      <c r="C225" s="3">
        <v>1.61</v>
      </c>
      <c r="E225" s="5">
        <f t="shared" si="15"/>
        <v>-3.0303030303029657E-3</v>
      </c>
      <c r="F225" s="5">
        <f t="shared" si="15"/>
        <v>1.2578616352201269E-2</v>
      </c>
      <c r="H225" s="5">
        <f>E225-$E$252</f>
        <v>-2.6961182616951108E-3</v>
      </c>
      <c r="I225" s="5">
        <f>F225-$F$252</f>
        <v>1.0694732757290906E-2</v>
      </c>
      <c r="K225" s="13">
        <f t="shared" si="18"/>
        <v>7.2690536810458664E-6</v>
      </c>
      <c r="L225" s="13">
        <f t="shared" si="18"/>
        <v>1.1437730874987113E-4</v>
      </c>
      <c r="N225" s="13">
        <f t="shared" si="19"/>
        <v>-2.8834264290880917E-5</v>
      </c>
    </row>
    <row r="226" spans="1:14" x14ac:dyDescent="0.25">
      <c r="A226" s="1">
        <v>43749</v>
      </c>
      <c r="B226" s="3">
        <v>3.29</v>
      </c>
      <c r="C226" s="3">
        <v>1.61</v>
      </c>
      <c r="E226" s="5">
        <f t="shared" si="15"/>
        <v>0</v>
      </c>
      <c r="F226" s="5">
        <f t="shared" si="15"/>
        <v>0</v>
      </c>
      <c r="H226" s="5">
        <f>E226-$E$252</f>
        <v>3.3418476860785473E-4</v>
      </c>
      <c r="I226" s="5">
        <f>F226-$F$252</f>
        <v>-1.8838835949103643E-3</v>
      </c>
      <c r="K226" s="13">
        <f t="shared" si="18"/>
        <v>1.1167945956948541E-7</v>
      </c>
      <c r="L226" s="13">
        <f t="shared" si="18"/>
        <v>3.5490173991723974E-6</v>
      </c>
      <c r="N226" s="13">
        <f t="shared" si="19"/>
        <v>-6.2956520324925359E-7</v>
      </c>
    </row>
    <row r="227" spans="1:14" x14ac:dyDescent="0.25">
      <c r="A227" s="1">
        <v>43752</v>
      </c>
      <c r="B227" s="3">
        <v>3.11</v>
      </c>
      <c r="C227" s="3">
        <v>1.57</v>
      </c>
      <c r="E227" s="5">
        <f t="shared" si="15"/>
        <v>-5.4711246200607952E-2</v>
      </c>
      <c r="F227" s="5">
        <f t="shared" si="15"/>
        <v>-2.4844720496894429E-2</v>
      </c>
      <c r="H227" s="5">
        <f>E227-$E$252</f>
        <v>-5.43770614320001E-2</v>
      </c>
      <c r="I227" s="5">
        <f>F227-$F$252</f>
        <v>-2.6728604091804792E-2</v>
      </c>
      <c r="K227" s="13">
        <f t="shared" si="18"/>
        <v>2.9568648099795127E-3</v>
      </c>
      <c r="L227" s="13">
        <f t="shared" si="18"/>
        <v>7.1441827669644394E-4</v>
      </c>
      <c r="N227" s="13">
        <f t="shared" si="19"/>
        <v>1.4534229466916784E-3</v>
      </c>
    </row>
    <row r="228" spans="1:14" x14ac:dyDescent="0.25">
      <c r="A228" s="1">
        <v>43753</v>
      </c>
      <c r="B228" s="3">
        <v>3.18</v>
      </c>
      <c r="C228" s="3">
        <v>1.66</v>
      </c>
      <c r="E228" s="5">
        <f t="shared" si="15"/>
        <v>2.2508038585209094E-2</v>
      </c>
      <c r="F228" s="5">
        <f t="shared" si="15"/>
        <v>5.7324840764331114E-2</v>
      </c>
      <c r="H228" s="5">
        <f>E228-$E$252</f>
        <v>2.284222335381695E-2</v>
      </c>
      <c r="I228" s="5">
        <f>F228-$F$252</f>
        <v>5.5440957169420747E-2</v>
      </c>
      <c r="K228" s="13">
        <f t="shared" si="18"/>
        <v>5.2176716774566048E-4</v>
      </c>
      <c r="L228" s="13">
        <f t="shared" si="18"/>
        <v>3.0736997318615458E-3</v>
      </c>
      <c r="N228" s="13">
        <f t="shared" si="19"/>
        <v>1.2663947266133078E-3</v>
      </c>
    </row>
    <row r="229" spans="1:14" x14ac:dyDescent="0.25">
      <c r="A229" s="1">
        <v>43754</v>
      </c>
      <c r="B229" s="3">
        <v>3.13</v>
      </c>
      <c r="C229" s="3">
        <v>1.72</v>
      </c>
      <c r="E229" s="5">
        <f t="shared" si="15"/>
        <v>-1.5723270440251656E-2</v>
      </c>
      <c r="F229" s="5">
        <f t="shared" si="15"/>
        <v>3.6144578313253045E-2</v>
      </c>
      <c r="H229" s="5">
        <f>E229-$E$252</f>
        <v>-1.5389085671643802E-2</v>
      </c>
      <c r="I229" s="5">
        <f>F229-$F$252</f>
        <v>3.4260694718342678E-2</v>
      </c>
      <c r="K229" s="13">
        <f t="shared" si="18"/>
        <v>2.3682395780919255E-4</v>
      </c>
      <c r="L229" s="13">
        <f t="shared" si="18"/>
        <v>1.1737952025834739E-3</v>
      </c>
      <c r="N229" s="13">
        <f t="shared" si="19"/>
        <v>-5.2724076619060976E-4</v>
      </c>
    </row>
    <row r="230" spans="1:14" x14ac:dyDescent="0.25">
      <c r="A230" s="1">
        <v>43755</v>
      </c>
      <c r="B230" s="3">
        <v>3.49</v>
      </c>
      <c r="C230" s="3">
        <v>1.72</v>
      </c>
      <c r="E230" s="5">
        <f t="shared" si="15"/>
        <v>0.11501597444089467</v>
      </c>
      <c r="F230" s="5">
        <f t="shared" si="15"/>
        <v>0</v>
      </c>
      <c r="H230" s="5">
        <f>E230-$E$252</f>
        <v>0.11535015920950253</v>
      </c>
      <c r="I230" s="5">
        <f>F230-$F$252</f>
        <v>-1.8838835949103643E-3</v>
      </c>
      <c r="K230" s="13">
        <f t="shared" si="18"/>
        <v>1.3305659229657582E-2</v>
      </c>
      <c r="L230" s="13">
        <f t="shared" si="18"/>
        <v>3.5490173991723974E-6</v>
      </c>
      <c r="N230" s="13">
        <f t="shared" si="19"/>
        <v>-2.173062726050805E-4</v>
      </c>
    </row>
    <row r="231" spans="1:14" x14ac:dyDescent="0.25">
      <c r="A231" s="1">
        <v>43756</v>
      </c>
      <c r="B231" s="3">
        <v>3.59</v>
      </c>
      <c r="C231" s="3">
        <v>1.71</v>
      </c>
      <c r="E231" s="5">
        <f>(B231-B230)/B230</f>
        <v>2.8653295128939726E-2</v>
      </c>
      <c r="F231" s="5">
        <f>(C231-C230)/C230</f>
        <v>-5.8139534883720981E-3</v>
      </c>
      <c r="H231" s="5">
        <f>E231-$E$252</f>
        <v>2.8987479897547581E-2</v>
      </c>
      <c r="I231" s="5">
        <f>F231-$F$252</f>
        <v>-7.6978370832824624E-3</v>
      </c>
      <c r="K231" s="13">
        <f t="shared" si="18"/>
        <v>8.4027399081072513E-4</v>
      </c>
      <c r="L231" s="13">
        <f t="shared" si="18"/>
        <v>5.9256695760758648E-5</v>
      </c>
      <c r="N231" s="13">
        <f t="shared" si="19"/>
        <v>-2.2314089770624669E-4</v>
      </c>
    </row>
    <row r="232" spans="1:14" x14ac:dyDescent="0.25">
      <c r="A232" s="1">
        <v>43759</v>
      </c>
      <c r="B232" s="3">
        <v>3.51</v>
      </c>
      <c r="C232" s="3">
        <v>1.68</v>
      </c>
      <c r="E232" s="5">
        <f t="shared" si="15"/>
        <v>-2.2284122562674116E-2</v>
      </c>
      <c r="F232" s="5">
        <f t="shared" si="15"/>
        <v>-1.7543859649122823E-2</v>
      </c>
      <c r="H232" s="5">
        <f>E232-$E$252</f>
        <v>-2.194993779406626E-2</v>
      </c>
      <c r="I232" s="5">
        <f>F232-$F$252</f>
        <v>-1.9427743244033187E-2</v>
      </c>
      <c r="K232" s="13">
        <f t="shared" si="18"/>
        <v>4.8179976916337837E-4</v>
      </c>
      <c r="L232" s="13">
        <f t="shared" si="18"/>
        <v>3.7743720755607714E-4</v>
      </c>
      <c r="N232" s="13">
        <f t="shared" si="19"/>
        <v>4.2643775568561949E-4</v>
      </c>
    </row>
    <row r="233" spans="1:14" x14ac:dyDescent="0.25">
      <c r="A233" s="1">
        <v>43760</v>
      </c>
      <c r="B233" s="3">
        <v>3.49</v>
      </c>
      <c r="C233" s="3">
        <v>1.71</v>
      </c>
      <c r="E233" s="5">
        <f t="shared" si="15"/>
        <v>-5.6980056980055769E-3</v>
      </c>
      <c r="F233" s="5">
        <f t="shared" si="15"/>
        <v>1.7857142857142873E-2</v>
      </c>
      <c r="H233" s="5">
        <f>E233-$E$252</f>
        <v>-5.363820929397722E-3</v>
      </c>
      <c r="I233" s="5">
        <f>F233-$F$252</f>
        <v>1.597325926223251E-2</v>
      </c>
      <c r="K233" s="13">
        <f t="shared" si="18"/>
        <v>2.8770574962645041E-5</v>
      </c>
      <c r="L233" s="13">
        <f t="shared" si="18"/>
        <v>2.5514501145849667E-4</v>
      </c>
      <c r="N233" s="13">
        <f t="shared" si="19"/>
        <v>-8.5677702341458754E-5</v>
      </c>
    </row>
    <row r="234" spans="1:14" x14ac:dyDescent="0.25">
      <c r="A234" s="1">
        <v>43761</v>
      </c>
      <c r="B234" s="3">
        <v>3.53</v>
      </c>
      <c r="C234" s="3">
        <v>1.71</v>
      </c>
      <c r="E234" s="5">
        <f t="shared" si="15"/>
        <v>1.1461318051575813E-2</v>
      </c>
      <c r="F234" s="5">
        <f t="shared" si="15"/>
        <v>0</v>
      </c>
      <c r="H234" s="5">
        <f>E234-$E$252</f>
        <v>1.1795502820183667E-2</v>
      </c>
      <c r="I234" s="5">
        <f>F234-$F$252</f>
        <v>-1.8838835949103643E-3</v>
      </c>
      <c r="K234" s="13">
        <f t="shared" si="18"/>
        <v>1.3913388678096083E-4</v>
      </c>
      <c r="L234" s="13">
        <f t="shared" si="18"/>
        <v>3.5490173991723974E-6</v>
      </c>
      <c r="N234" s="13">
        <f t="shared" si="19"/>
        <v>-2.2221354256662948E-5</v>
      </c>
    </row>
    <row r="235" spans="1:14" x14ac:dyDescent="0.25">
      <c r="A235" s="1">
        <v>43762</v>
      </c>
      <c r="B235" s="3">
        <v>3.53</v>
      </c>
      <c r="C235" s="3">
        <v>1.71</v>
      </c>
      <c r="E235" s="5">
        <f t="shared" si="15"/>
        <v>0</v>
      </c>
      <c r="F235" s="5">
        <f t="shared" si="15"/>
        <v>0</v>
      </c>
      <c r="H235" s="5">
        <f>E235-$E$252</f>
        <v>3.3418476860785473E-4</v>
      </c>
      <c r="I235" s="5">
        <f>F235-$F$252</f>
        <v>-1.8838835949103643E-3</v>
      </c>
      <c r="K235" s="13">
        <f t="shared" si="18"/>
        <v>1.1167945956948541E-7</v>
      </c>
      <c r="L235" s="13">
        <f t="shared" si="18"/>
        <v>3.5490173991723974E-6</v>
      </c>
      <c r="N235" s="13">
        <f t="shared" si="19"/>
        <v>-6.2956520324925359E-7</v>
      </c>
    </row>
    <row r="236" spans="1:14" x14ac:dyDescent="0.25">
      <c r="A236" s="1">
        <v>43763</v>
      </c>
      <c r="B236" s="3">
        <v>3.55</v>
      </c>
      <c r="C236" s="3">
        <v>1.71</v>
      </c>
      <c r="E236" s="5">
        <f t="shared" si="15"/>
        <v>5.6657223796034049E-3</v>
      </c>
      <c r="F236" s="5">
        <f t="shared" si="15"/>
        <v>0</v>
      </c>
      <c r="H236" s="5">
        <f>E236-$E$252</f>
        <v>5.9999071482112597E-3</v>
      </c>
      <c r="I236" s="5">
        <f>F236-$F$252</f>
        <v>-1.8838835949103643E-3</v>
      </c>
      <c r="K236" s="13">
        <f t="shared" si="18"/>
        <v>3.5998885787156572E-5</v>
      </c>
      <c r="L236" s="13">
        <f t="shared" si="18"/>
        <v>3.5490173991723974E-6</v>
      </c>
      <c r="N236" s="13">
        <f t="shared" si="19"/>
        <v>-1.1303126647500619E-5</v>
      </c>
    </row>
    <row r="237" spans="1:14" x14ac:dyDescent="0.25">
      <c r="A237" s="1">
        <v>43766</v>
      </c>
      <c r="B237" s="3">
        <v>3.53</v>
      </c>
      <c r="C237" s="3">
        <v>1.72</v>
      </c>
      <c r="E237" s="5">
        <f t="shared" si="15"/>
        <v>-5.633802816901414E-3</v>
      </c>
      <c r="F237" s="5">
        <f t="shared" si="15"/>
        <v>5.8479532163742748E-3</v>
      </c>
      <c r="H237" s="5">
        <f>E237-$E$252</f>
        <v>-5.2996180482935591E-3</v>
      </c>
      <c r="I237" s="5">
        <f>F237-$F$252</f>
        <v>3.9640696214639105E-3</v>
      </c>
      <c r="K237" s="13">
        <f t="shared" si="18"/>
        <v>2.8085951457798832E-5</v>
      </c>
      <c r="L237" s="13">
        <f t="shared" si="18"/>
        <v>1.5713847963813031E-5</v>
      </c>
      <c r="N237" s="13">
        <f t="shared" si="19"/>
        <v>-2.1008054910602357E-5</v>
      </c>
    </row>
    <row r="238" spans="1:14" x14ac:dyDescent="0.25">
      <c r="A238" s="1">
        <v>43768</v>
      </c>
      <c r="B238" s="3">
        <v>3.47</v>
      </c>
      <c r="C238" s="3">
        <v>1.73</v>
      </c>
      <c r="E238" s="5">
        <f t="shared" si="15"/>
        <v>-1.6997167138810089E-2</v>
      </c>
      <c r="F238" s="5">
        <f t="shared" si="15"/>
        <v>5.8139534883720981E-3</v>
      </c>
      <c r="H238" s="5">
        <f>E238-$E$252</f>
        <v>-1.6662982370202233E-2</v>
      </c>
      <c r="I238" s="5">
        <f>F238-$F$252</f>
        <v>3.9300698934617339E-3</v>
      </c>
      <c r="K238" s="13">
        <f t="shared" si="18"/>
        <v>2.7765498146967041E-4</v>
      </c>
      <c r="L238" s="13">
        <f t="shared" si="18"/>
        <v>1.5445449367494325E-5</v>
      </c>
      <c r="N238" s="13">
        <f t="shared" si="19"/>
        <v>-6.5486685348415446E-5</v>
      </c>
    </row>
    <row r="239" spans="1:14" x14ac:dyDescent="0.25">
      <c r="A239" s="1">
        <v>43769</v>
      </c>
      <c r="B239" s="3">
        <v>3.42</v>
      </c>
      <c r="C239" s="3">
        <v>1.73</v>
      </c>
      <c r="E239" s="5">
        <f t="shared" si="15"/>
        <v>-1.4409221902017367E-2</v>
      </c>
      <c r="F239" s="5">
        <f t="shared" si="15"/>
        <v>0</v>
      </c>
      <c r="H239" s="5">
        <f>E239-$E$252</f>
        <v>-1.4075037133409513E-2</v>
      </c>
      <c r="I239" s="5">
        <f>F239-$F$252</f>
        <v>-1.8838835949103643E-3</v>
      </c>
      <c r="K239" s="13">
        <f t="shared" si="18"/>
        <v>1.9810667030685668E-4</v>
      </c>
      <c r="L239" s="13">
        <f t="shared" si="18"/>
        <v>3.5490173991723974E-6</v>
      </c>
      <c r="N239" s="13">
        <f t="shared" si="19"/>
        <v>2.6515731553384381E-5</v>
      </c>
    </row>
    <row r="240" spans="1:14" x14ac:dyDescent="0.25">
      <c r="A240" s="1">
        <v>43770</v>
      </c>
      <c r="B240" s="3">
        <v>3.45</v>
      </c>
      <c r="C240" s="3">
        <v>1.72</v>
      </c>
      <c r="E240" s="5">
        <f t="shared" si="15"/>
        <v>8.7719298245614759E-3</v>
      </c>
      <c r="F240" s="5">
        <f t="shared" si="15"/>
        <v>-5.7803468208092535E-3</v>
      </c>
      <c r="H240" s="5">
        <f>E240-$E$252</f>
        <v>9.1061145931693298E-3</v>
      </c>
      <c r="I240" s="5">
        <f>F240-$F$252</f>
        <v>-7.6642304157196178E-3</v>
      </c>
      <c r="K240" s="13">
        <f t="shared" si="18"/>
        <v>8.2921322983931431E-5</v>
      </c>
      <c r="L240" s="13">
        <f t="shared" si="18"/>
        <v>5.8740427865241707E-5</v>
      </c>
      <c r="N240" s="13">
        <f t="shared" si="19"/>
        <v>-6.9791360433996651E-5</v>
      </c>
    </row>
    <row r="241" spans="1:19" x14ac:dyDescent="0.25">
      <c r="A241" s="1">
        <v>43773</v>
      </c>
      <c r="B241" s="3">
        <v>3.48</v>
      </c>
      <c r="C241" s="3">
        <v>1.75</v>
      </c>
      <c r="E241" s="5">
        <f t="shared" si="15"/>
        <v>8.6956521739129863E-3</v>
      </c>
      <c r="F241" s="5">
        <f t="shared" si="15"/>
        <v>1.7441860465116296E-2</v>
      </c>
      <c r="H241" s="5">
        <f>E241-$E$252</f>
        <v>9.0298369425208403E-3</v>
      </c>
      <c r="I241" s="5">
        <f>F241-$F$252</f>
        <v>1.5557976870205933E-2</v>
      </c>
      <c r="K241" s="13">
        <f t="shared" si="18"/>
        <v>8.1537955208514122E-5</v>
      </c>
      <c r="L241" s="13">
        <f t="shared" si="18"/>
        <v>2.4205064429386278E-4</v>
      </c>
      <c r="N241" s="13">
        <f t="shared" si="19"/>
        <v>1.4048599429347029E-4</v>
      </c>
    </row>
    <row r="242" spans="1:19" x14ac:dyDescent="0.25">
      <c r="A242" s="1">
        <v>43774</v>
      </c>
      <c r="B242" s="3">
        <v>3.51</v>
      </c>
      <c r="C242" s="3">
        <v>1.74</v>
      </c>
      <c r="E242" s="5">
        <f t="shared" si="15"/>
        <v>8.6206896551723582E-3</v>
      </c>
      <c r="F242" s="5">
        <f t="shared" si="15"/>
        <v>-5.7142857142857195E-3</v>
      </c>
      <c r="H242" s="5">
        <f>E242-$E$252</f>
        <v>8.9548744237802121E-3</v>
      </c>
      <c r="I242" s="5">
        <f>F242-$F$252</f>
        <v>-7.5981693091960838E-3</v>
      </c>
      <c r="K242" s="13">
        <f t="shared" si="18"/>
        <v>8.0189775945672991E-5</v>
      </c>
      <c r="L242" s="13">
        <f t="shared" si="18"/>
        <v>5.7732176851209291E-5</v>
      </c>
      <c r="N242" s="13">
        <f t="shared" si="19"/>
        <v>-6.8040652014471771E-5</v>
      </c>
    </row>
    <row r="243" spans="1:19" x14ac:dyDescent="0.25">
      <c r="A243" s="1">
        <v>43775</v>
      </c>
      <c r="B243" s="3">
        <v>3.52</v>
      </c>
      <c r="C243" s="3">
        <v>1.75</v>
      </c>
      <c r="E243" s="5">
        <f t="shared" si="15"/>
        <v>2.8490028490029151E-3</v>
      </c>
      <c r="F243" s="5">
        <f t="shared" si="15"/>
        <v>5.7471264367816143E-3</v>
      </c>
      <c r="H243" s="5">
        <f>E243-$E$252</f>
        <v>3.1831876176107699E-3</v>
      </c>
      <c r="I243" s="5">
        <f>F243-$F$252</f>
        <v>3.86324284187125E-3</v>
      </c>
      <c r="K243" s="13">
        <f t="shared" si="18"/>
        <v>1.0132683408910529E-5</v>
      </c>
      <c r="L243" s="13">
        <f t="shared" si="18"/>
        <v>1.4924645255269453E-5</v>
      </c>
      <c r="N243" s="13">
        <f t="shared" si="19"/>
        <v>1.2297426778068005E-5</v>
      </c>
    </row>
    <row r="244" spans="1:19" x14ac:dyDescent="0.25">
      <c r="A244" s="1">
        <v>43776</v>
      </c>
      <c r="B244" s="3">
        <v>3.57</v>
      </c>
      <c r="C244" s="3">
        <v>1.71</v>
      </c>
      <c r="E244" s="5">
        <f t="shared" si="15"/>
        <v>1.4204545454545404E-2</v>
      </c>
      <c r="F244" s="5">
        <f t="shared" si="15"/>
        <v>-2.2857142857142878E-2</v>
      </c>
      <c r="H244" s="5">
        <f>E244-$E$252</f>
        <v>1.4538730223153258E-2</v>
      </c>
      <c r="I244" s="5">
        <f>F244-$F$252</f>
        <v>-2.4741026452053241E-2</v>
      </c>
      <c r="K244" s="13">
        <f t="shared" si="18"/>
        <v>2.1137467650162998E-4</v>
      </c>
      <c r="L244" s="13">
        <f t="shared" si="18"/>
        <v>6.1211838990119817E-4</v>
      </c>
      <c r="N244" s="13">
        <f t="shared" si="19"/>
        <v>-3.5970310903030069E-4</v>
      </c>
    </row>
    <row r="245" spans="1:19" x14ac:dyDescent="0.25">
      <c r="A245" s="1">
        <v>43777</v>
      </c>
      <c r="B245" s="3">
        <v>3.59</v>
      </c>
      <c r="C245" s="3">
        <v>1.68</v>
      </c>
      <c r="E245" s="5">
        <f t="shared" si="15"/>
        <v>5.6022408963585487E-3</v>
      </c>
      <c r="F245" s="5">
        <f t="shared" si="15"/>
        <v>-1.7543859649122823E-2</v>
      </c>
      <c r="H245" s="5">
        <f>E245-$E$252</f>
        <v>5.9364256649664035E-3</v>
      </c>
      <c r="I245" s="5">
        <f>F245-$F$252</f>
        <v>-1.9427743244033187E-2</v>
      </c>
      <c r="K245" s="13">
        <f t="shared" si="18"/>
        <v>3.5241149675671803E-5</v>
      </c>
      <c r="L245" s="13">
        <f t="shared" si="18"/>
        <v>3.7743720755607714E-4</v>
      </c>
      <c r="N245" s="13">
        <f t="shared" si="19"/>
        <v>-1.1533135360625627E-4</v>
      </c>
    </row>
    <row r="246" spans="1:19" x14ac:dyDescent="0.25">
      <c r="A246" s="1">
        <v>43780</v>
      </c>
      <c r="B246" s="3">
        <v>3.69</v>
      </c>
      <c r="C246" s="3">
        <v>1.65</v>
      </c>
      <c r="E246" s="5">
        <f t="shared" si="15"/>
        <v>2.7855153203342645E-2</v>
      </c>
      <c r="F246" s="5">
        <f t="shared" si="15"/>
        <v>-1.7857142857142873E-2</v>
      </c>
      <c r="H246" s="5">
        <f>E246-$E$252</f>
        <v>2.8189337971950501E-2</v>
      </c>
      <c r="I246" s="5">
        <f>F246-$F$252</f>
        <v>-1.9741026452053237E-2</v>
      </c>
      <c r="K246" s="13">
        <f t="shared" si="18"/>
        <v>7.9463877529685034E-4</v>
      </c>
      <c r="L246" s="13">
        <f t="shared" si="18"/>
        <v>3.897081253806656E-4</v>
      </c>
      <c r="N246" s="13">
        <f t="shared" si="19"/>
        <v>-5.5648646657014355E-4</v>
      </c>
    </row>
    <row r="247" spans="1:19" x14ac:dyDescent="0.25">
      <c r="A247" s="1">
        <v>43781</v>
      </c>
      <c r="B247" s="3">
        <v>3.69</v>
      </c>
      <c r="C247" s="3">
        <v>1.64</v>
      </c>
      <c r="E247" s="5">
        <f t="shared" si="15"/>
        <v>0</v>
      </c>
      <c r="F247" s="5">
        <f t="shared" si="15"/>
        <v>-6.0606060606060667E-3</v>
      </c>
      <c r="H247" s="5">
        <f>E247-$E$252</f>
        <v>3.3418476860785473E-4</v>
      </c>
      <c r="I247" s="5">
        <f>F247-$F$252</f>
        <v>-7.9444896555164318E-3</v>
      </c>
      <c r="K247" s="13">
        <f t="shared" si="18"/>
        <v>1.1167945956948541E-7</v>
      </c>
      <c r="L247" s="13">
        <f t="shared" si="18"/>
        <v>6.3114915886607596E-5</v>
      </c>
      <c r="N247" s="13">
        <f t="shared" si="19"/>
        <v>-2.6549274372362541E-6</v>
      </c>
    </row>
    <row r="248" spans="1:19" x14ac:dyDescent="0.25">
      <c r="A248" s="1">
        <v>43782</v>
      </c>
      <c r="B248" s="3">
        <v>3.65</v>
      </c>
      <c r="C248" s="3">
        <v>1.63</v>
      </c>
      <c r="E248" s="5">
        <f t="shared" si="15"/>
        <v>-1.0840108401084021E-2</v>
      </c>
      <c r="F248" s="5">
        <f t="shared" si="15"/>
        <v>-6.0975609756097615E-3</v>
      </c>
      <c r="H248" s="5">
        <f>E248-$E$252</f>
        <v>-1.0505923632476167E-2</v>
      </c>
      <c r="I248" s="5">
        <f>F248-$F$252</f>
        <v>-7.9814445705201249E-3</v>
      </c>
      <c r="K248" s="13">
        <f t="shared" si="18"/>
        <v>1.1037443137142122E-4</v>
      </c>
      <c r="L248" s="13">
        <f t="shared" si="18"/>
        <v>6.3703457432285175E-5</v>
      </c>
      <c r="N248" s="13">
        <f t="shared" si="19"/>
        <v>8.385244713472597E-5</v>
      </c>
    </row>
    <row r="249" spans="1:19" x14ac:dyDescent="0.25">
      <c r="A249" s="1">
        <v>43783</v>
      </c>
      <c r="B249" s="3">
        <v>3.58</v>
      </c>
      <c r="C249" s="3">
        <v>1.62</v>
      </c>
      <c r="E249" s="5">
        <f t="shared" si="15"/>
        <v>-1.9178082191780778E-2</v>
      </c>
      <c r="F249" s="5">
        <f t="shared" si="15"/>
        <v>-6.1349693251532443E-3</v>
      </c>
      <c r="H249" s="5">
        <f>E249-$E$252</f>
        <v>-1.8843897423172922E-2</v>
      </c>
      <c r="I249" s="5">
        <f>F249-$F$252</f>
        <v>-8.0188529200636086E-3</v>
      </c>
      <c r="K249" s="13">
        <f t="shared" si="18"/>
        <v>3.5509247009506308E-4</v>
      </c>
      <c r="L249" s="13">
        <f t="shared" si="18"/>
        <v>6.4302002153612665E-5</v>
      </c>
      <c r="N249" s="13">
        <f t="shared" si="19"/>
        <v>1.511064418771893E-4</v>
      </c>
    </row>
    <row r="250" spans="1:19" x14ac:dyDescent="0.25">
      <c r="A250" s="1">
        <v>43784</v>
      </c>
      <c r="B250" s="3">
        <v>3.64</v>
      </c>
      <c r="C250" s="3">
        <v>1.68</v>
      </c>
      <c r="E250" s="5">
        <f t="shared" si="15"/>
        <v>1.6759776536312863E-2</v>
      </c>
      <c r="F250" s="5">
        <f t="shared" si="15"/>
        <v>3.7037037037036931E-2</v>
      </c>
      <c r="H250" s="5">
        <f>E250-$E$252</f>
        <v>1.7093961304920718E-2</v>
      </c>
      <c r="I250" s="5">
        <f>F250-$F$252</f>
        <v>3.5153153442126564E-2</v>
      </c>
      <c r="K250" s="13">
        <f t="shared" si="18"/>
        <v>2.922035130941268E-4</v>
      </c>
      <c r="L250" s="13">
        <f t="shared" si="18"/>
        <v>1.2357441969256947E-3</v>
      </c>
      <c r="N250" s="13">
        <f t="shared" si="19"/>
        <v>6.0090664468565209E-4</v>
      </c>
    </row>
    <row r="251" spans="1:19" x14ac:dyDescent="0.25">
      <c r="A251" s="1">
        <v>43787</v>
      </c>
      <c r="B251" s="3">
        <v>3.75</v>
      </c>
      <c r="C251" s="3">
        <v>1.69</v>
      </c>
      <c r="E251" s="5">
        <f t="shared" si="15"/>
        <v>3.0219780219780185E-2</v>
      </c>
      <c r="F251" s="5">
        <f t="shared" si="15"/>
        <v>5.9523809523809581E-3</v>
      </c>
      <c r="H251" s="5">
        <f>E251-$E$252</f>
        <v>3.0553964988388041E-2</v>
      </c>
      <c r="I251" s="5">
        <f>F251-$F$252</f>
        <v>4.0684973574705938E-3</v>
      </c>
      <c r="K251" s="13">
        <f t="shared" si="18"/>
        <v>9.3354477651164222E-4</v>
      </c>
      <c r="L251" s="13">
        <f t="shared" si="18"/>
        <v>1.6552670747745205E-5</v>
      </c>
      <c r="N251" s="13">
        <f t="shared" si="19"/>
        <v>1.2430872581550579E-4</v>
      </c>
    </row>
    <row r="252" spans="1:19" ht="15.75" x14ac:dyDescent="0.25">
      <c r="D252" s="8" t="s">
        <v>8</v>
      </c>
      <c r="E252" s="9">
        <f>AVERAGE(E4:E251)</f>
        <v>-3.3418476860785473E-4</v>
      </c>
      <c r="F252" s="9">
        <f>AVERAGE(F4:F251)</f>
        <v>1.8838835949103643E-3</v>
      </c>
      <c r="J252" t="s">
        <v>14</v>
      </c>
      <c r="K252" s="7">
        <f>AVERAGE(K4:K251)</f>
        <v>7.0301113407337721E-4</v>
      </c>
      <c r="L252" s="7">
        <f>AVERAGE(L4:L251)</f>
        <v>4.0573904693354653E-4</v>
      </c>
      <c r="M252" t="s">
        <v>18</v>
      </c>
      <c r="N252" s="7">
        <f>AVERAGE(N4:N251)</f>
        <v>1.3756067430980662E-4</v>
      </c>
    </row>
    <row r="253" spans="1:19" x14ac:dyDescent="0.25">
      <c r="J253" t="s">
        <v>15</v>
      </c>
      <c r="K253" s="7">
        <f>SQRT(K252)</f>
        <v>2.6514357131059717E-2</v>
      </c>
      <c r="L253" s="7">
        <f>SQRT(L252)</f>
        <v>2.0142965197148768E-2</v>
      </c>
      <c r="M253" t="s">
        <v>19</v>
      </c>
      <c r="N253" s="13">
        <f>N252/(K253*L253)</f>
        <v>0.25756674642873995</v>
      </c>
    </row>
    <row r="256" spans="1:19" x14ac:dyDescent="0.25">
      <c r="O256" s="17" t="s">
        <v>25</v>
      </c>
      <c r="P256" s="17"/>
      <c r="Q256" s="17"/>
      <c r="R256" s="17"/>
      <c r="S256" s="17"/>
    </row>
    <row r="257" spans="10:19" x14ac:dyDescent="0.25">
      <c r="O257" s="17"/>
      <c r="P257" s="17"/>
      <c r="Q257" s="17"/>
      <c r="R257" s="17"/>
      <c r="S257" s="17"/>
    </row>
    <row r="258" spans="10:19" x14ac:dyDescent="0.25">
      <c r="O258" s="2" t="s">
        <v>20</v>
      </c>
      <c r="P258" s="2" t="s">
        <v>21</v>
      </c>
      <c r="Q258" s="2" t="s">
        <v>22</v>
      </c>
      <c r="R258" s="2" t="s">
        <v>23</v>
      </c>
      <c r="S258" s="2" t="s">
        <v>24</v>
      </c>
    </row>
    <row r="259" spans="10:19" x14ac:dyDescent="0.25">
      <c r="O259">
        <v>1</v>
      </c>
      <c r="P259" s="6">
        <v>1</v>
      </c>
      <c r="Q259" s="6">
        <v>0</v>
      </c>
      <c r="R259" s="13">
        <f>P259*$K$261+Q259*$L$261</f>
        <v>-3.3418476860785473E-4</v>
      </c>
      <c r="S259" s="13">
        <f>SQRT(P259*P259*$K$252+Q259*Q259*$L$252+2*P259*Q259*$N$252)</f>
        <v>2.6514357131059717E-2</v>
      </c>
    </row>
    <row r="260" spans="10:19" x14ac:dyDescent="0.25">
      <c r="J260" s="14"/>
      <c r="K260" s="14" t="s">
        <v>0</v>
      </c>
      <c r="L260" s="14" t="s">
        <v>2</v>
      </c>
      <c r="O260">
        <v>2</v>
      </c>
      <c r="P260" s="6">
        <v>0.99</v>
      </c>
      <c r="Q260" s="6">
        <v>0.01</v>
      </c>
      <c r="R260" s="13">
        <f t="shared" ref="R260:R323" si="20">P260*$K$261+Q260*$L$261</f>
        <v>-3.1200408497267256E-4</v>
      </c>
      <c r="S260" s="13">
        <f t="shared" ref="S260:S323" si="21">SQRT(P260*P260*$K$252+Q260*Q260*$L$252+2*P260*Q260*$N$252)</f>
        <v>2.630181529403141E-2</v>
      </c>
    </row>
    <row r="261" spans="10:19" x14ac:dyDescent="0.25">
      <c r="J261" s="14" t="s">
        <v>5</v>
      </c>
      <c r="K261" s="15">
        <f>E252</f>
        <v>-3.3418476860785473E-4</v>
      </c>
      <c r="L261" s="15">
        <f>F252</f>
        <v>1.8838835949103643E-3</v>
      </c>
      <c r="O261">
        <v>3</v>
      </c>
      <c r="P261" s="6">
        <v>0.98</v>
      </c>
      <c r="Q261" s="6">
        <v>0.02</v>
      </c>
      <c r="R261" s="13">
        <f t="shared" si="20"/>
        <v>-2.8982340133749035E-4</v>
      </c>
      <c r="S261" s="13">
        <f t="shared" si="21"/>
        <v>2.6090737191880747E-2</v>
      </c>
    </row>
    <row r="262" spans="10:19" x14ac:dyDescent="0.25">
      <c r="J262" s="14" t="s">
        <v>9</v>
      </c>
      <c r="K262" s="15">
        <f>K253</f>
        <v>2.6514357131059717E-2</v>
      </c>
      <c r="L262" s="15">
        <f>L253:L253</f>
        <v>2.0142965197148768E-2</v>
      </c>
      <c r="O262">
        <v>4</v>
      </c>
      <c r="P262" s="6">
        <v>0.97</v>
      </c>
      <c r="Q262" s="6">
        <v>0.03</v>
      </c>
      <c r="R262" s="13">
        <f t="shared" si="20"/>
        <v>-2.6764271770230818E-4</v>
      </c>
      <c r="S262" s="13">
        <f t="shared" si="21"/>
        <v>2.5881158637833655E-2</v>
      </c>
    </row>
    <row r="263" spans="10:19" x14ac:dyDescent="0.25">
      <c r="J263" s="14" t="s">
        <v>16</v>
      </c>
      <c r="K263" s="16">
        <f>K262/K261</f>
        <v>-79.340411717485196</v>
      </c>
      <c r="L263" s="16">
        <f>L262/L261</f>
        <v>10.692255748480667</v>
      </c>
      <c r="O263">
        <v>5</v>
      </c>
      <c r="P263" s="6">
        <v>0.96</v>
      </c>
      <c r="Q263" s="6">
        <v>0.04</v>
      </c>
      <c r="R263" s="13">
        <f t="shared" si="20"/>
        <v>-2.4546203406712597E-4</v>
      </c>
      <c r="S263" s="13">
        <f t="shared" si="21"/>
        <v>2.5673116355910346E-2</v>
      </c>
    </row>
    <row r="264" spans="10:19" x14ac:dyDescent="0.25">
      <c r="O264">
        <v>6</v>
      </c>
      <c r="P264" s="6">
        <v>0.95</v>
      </c>
      <c r="Q264" s="6">
        <v>0.05</v>
      </c>
      <c r="R264" s="13">
        <f t="shared" si="20"/>
        <v>-2.2328135043194378E-4</v>
      </c>
      <c r="S264" s="13">
        <f t="shared" si="21"/>
        <v>2.5466647996506889E-2</v>
      </c>
    </row>
    <row r="265" spans="10:19" x14ac:dyDescent="0.25">
      <c r="O265">
        <v>7</v>
      </c>
      <c r="P265" s="6">
        <v>0.94</v>
      </c>
      <c r="Q265" s="6">
        <v>0.06</v>
      </c>
      <c r="R265" s="13">
        <f t="shared" si="20"/>
        <v>-2.0110066679676156E-4</v>
      </c>
      <c r="S265" s="13">
        <f t="shared" si="21"/>
        <v>2.526179215135662E-2</v>
      </c>
    </row>
    <row r="266" spans="10:19" x14ac:dyDescent="0.25">
      <c r="O266">
        <v>8</v>
      </c>
      <c r="P266" s="6">
        <v>0.93</v>
      </c>
      <c r="Q266" s="6">
        <v>7.0000000000000007E-2</v>
      </c>
      <c r="R266" s="13">
        <f t="shared" si="20"/>
        <v>-1.7891998316157937E-4</v>
      </c>
      <c r="S266" s="13">
        <f t="shared" si="21"/>
        <v>2.5058588367766751E-2</v>
      </c>
    </row>
    <row r="267" spans="10:19" x14ac:dyDescent="0.25">
      <c r="O267">
        <v>9</v>
      </c>
      <c r="P267" s="6">
        <v>0.92</v>
      </c>
      <c r="Q267" s="6">
        <v>0.08</v>
      </c>
      <c r="R267" s="13">
        <f t="shared" si="20"/>
        <v>-1.5673929952639723E-4</v>
      </c>
      <c r="S267" s="13">
        <f t="shared" si="21"/>
        <v>2.4857077162017356E-2</v>
      </c>
    </row>
    <row r="268" spans="10:19" x14ac:dyDescent="0.25">
      <c r="O268">
        <v>10</v>
      </c>
      <c r="P268" s="6">
        <v>0.91</v>
      </c>
      <c r="Q268" s="6">
        <v>0.09</v>
      </c>
      <c r="R268" s="13">
        <f t="shared" si="20"/>
        <v>-1.3455861589121502E-4</v>
      </c>
      <c r="S268" s="13">
        <f t="shared" si="21"/>
        <v>2.4657300031801371E-2</v>
      </c>
    </row>
    <row r="269" spans="10:19" x14ac:dyDescent="0.25">
      <c r="O269">
        <v>11</v>
      </c>
      <c r="P269" s="6">
        <v>0.9</v>
      </c>
      <c r="Q269" s="6">
        <v>0.1</v>
      </c>
      <c r="R269" s="13">
        <f t="shared" si="20"/>
        <v>-1.1237793225603283E-4</v>
      </c>
      <c r="S269" s="13">
        <f t="shared" si="21"/>
        <v>2.445929946757544E-2</v>
      </c>
    </row>
    <row r="270" spans="10:19" x14ac:dyDescent="0.25">
      <c r="O270">
        <v>12</v>
      </c>
      <c r="P270" s="6">
        <v>0.89</v>
      </c>
      <c r="Q270" s="6">
        <v>0.11</v>
      </c>
      <c r="R270" s="13">
        <f t="shared" si="20"/>
        <v>-9.0197248620850609E-5</v>
      </c>
      <c r="S270" s="13">
        <f t="shared" si="21"/>
        <v>2.4263118962682396E-2</v>
      </c>
    </row>
    <row r="271" spans="10:19" x14ac:dyDescent="0.25">
      <c r="O271">
        <v>13</v>
      </c>
      <c r="P271" s="6">
        <v>0.88</v>
      </c>
      <c r="Q271" s="6">
        <v>0.12</v>
      </c>
      <c r="R271" s="13">
        <f t="shared" si="20"/>
        <v>-6.8016564985668446E-5</v>
      </c>
      <c r="S271" s="13">
        <f t="shared" si="21"/>
        <v>2.4068803022096831E-2</v>
      </c>
    </row>
    <row r="272" spans="10:19" x14ac:dyDescent="0.25">
      <c r="O272">
        <v>14</v>
      </c>
      <c r="P272" s="6">
        <v>0.87</v>
      </c>
      <c r="Q272" s="6">
        <v>0.13</v>
      </c>
      <c r="R272" s="13">
        <f t="shared" si="20"/>
        <v>-4.5835881350486283E-5</v>
      </c>
      <c r="S272" s="13">
        <f t="shared" si="21"/>
        <v>2.3876397169635841E-2</v>
      </c>
    </row>
    <row r="273" spans="15:19" x14ac:dyDescent="0.25">
      <c r="O273">
        <v>15</v>
      </c>
      <c r="P273" s="6">
        <v>0.86</v>
      </c>
      <c r="Q273" s="6">
        <v>0.14000000000000001</v>
      </c>
      <c r="R273" s="13">
        <f t="shared" si="20"/>
        <v>-2.3655197715304012E-5</v>
      </c>
      <c r="S273" s="13">
        <f t="shared" si="21"/>
        <v>2.3685947953467446E-2</v>
      </c>
    </row>
    <row r="274" spans="15:19" x14ac:dyDescent="0.25">
      <c r="O274">
        <v>16</v>
      </c>
      <c r="P274" s="6">
        <v>0.85</v>
      </c>
      <c r="Q274" s="6">
        <v>0.15</v>
      </c>
      <c r="R274" s="13">
        <f t="shared" si="20"/>
        <v>-1.4745140801219027E-6</v>
      </c>
      <c r="S274" s="13">
        <f t="shared" si="21"/>
        <v>2.3497502949739582E-2</v>
      </c>
    </row>
    <row r="275" spans="15:19" x14ac:dyDescent="0.25">
      <c r="O275">
        <v>17</v>
      </c>
      <c r="P275" s="6">
        <v>0.84</v>
      </c>
      <c r="Q275" s="6">
        <v>0.16</v>
      </c>
      <c r="R275" s="13">
        <f t="shared" si="20"/>
        <v>2.0706169555060315E-5</v>
      </c>
      <c r="S275" s="13">
        <f t="shared" si="21"/>
        <v>2.3311110764143134E-2</v>
      </c>
    </row>
    <row r="276" spans="15:19" x14ac:dyDescent="0.25">
      <c r="O276">
        <v>18</v>
      </c>
      <c r="P276" s="6">
        <v>0.83</v>
      </c>
      <c r="Q276" s="6">
        <v>0.17</v>
      </c>
      <c r="R276" s="13">
        <f t="shared" si="20"/>
        <v>4.2886853190242532E-5</v>
      </c>
      <c r="S276" s="13">
        <f t="shared" si="21"/>
        <v>2.3126821031213014E-2</v>
      </c>
    </row>
    <row r="277" spans="15:19" x14ac:dyDescent="0.25">
      <c r="O277">
        <v>19</v>
      </c>
      <c r="P277" s="6">
        <v>0.82</v>
      </c>
      <c r="Q277" s="6">
        <v>0.18</v>
      </c>
      <c r="R277" s="13">
        <f t="shared" si="20"/>
        <v>6.5067536825424695E-5</v>
      </c>
      <c r="S277" s="13">
        <f t="shared" si="21"/>
        <v>2.2944684411162437E-2</v>
      </c>
    </row>
    <row r="278" spans="15:19" x14ac:dyDescent="0.25">
      <c r="O278">
        <v>20</v>
      </c>
      <c r="P278" s="6">
        <v>0.81</v>
      </c>
      <c r="Q278" s="6">
        <v>0.19</v>
      </c>
      <c r="R278" s="13">
        <f t="shared" si="20"/>
        <v>8.7248220460606912E-5</v>
      </c>
      <c r="S278" s="13">
        <f t="shared" si="21"/>
        <v>2.2764752584036627E-2</v>
      </c>
    </row>
    <row r="279" spans="15:19" x14ac:dyDescent="0.25">
      <c r="O279">
        <v>21</v>
      </c>
      <c r="P279" s="6">
        <v>0.8</v>
      </c>
      <c r="Q279" s="6">
        <v>0.2</v>
      </c>
      <c r="R279" s="13">
        <f t="shared" si="20"/>
        <v>1.0942890409578908E-4</v>
      </c>
      <c r="S279" s="13">
        <f t="shared" si="21"/>
        <v>2.2587078240964269E-2</v>
      </c>
    </row>
    <row r="280" spans="15:19" x14ac:dyDescent="0.25">
      <c r="O280">
        <v>22</v>
      </c>
      <c r="P280" s="6">
        <v>0.79</v>
      </c>
      <c r="Q280" s="6">
        <v>0.21</v>
      </c>
      <c r="R280" s="13">
        <f t="shared" si="20"/>
        <v>1.3160958773097124E-4</v>
      </c>
      <c r="S280" s="13">
        <f t="shared" si="21"/>
        <v>2.2411715072277669E-2</v>
      </c>
    </row>
    <row r="281" spans="15:19" x14ac:dyDescent="0.25">
      <c r="O281">
        <v>23</v>
      </c>
      <c r="P281" s="6">
        <v>0.78</v>
      </c>
      <c r="Q281" s="6">
        <v>0.22</v>
      </c>
      <c r="R281" s="13">
        <f t="shared" si="20"/>
        <v>1.5379027136615346E-4</v>
      </c>
      <c r="S281" s="13">
        <f t="shared" si="21"/>
        <v>2.2238717752266025E-2</v>
      </c>
    </row>
    <row r="282" spans="15:19" x14ac:dyDescent="0.25">
      <c r="O282">
        <v>24</v>
      </c>
      <c r="P282" s="6">
        <v>0.77</v>
      </c>
      <c r="Q282" s="6">
        <v>0.23</v>
      </c>
      <c r="R282" s="13">
        <f t="shared" si="20"/>
        <v>1.7597095500133567E-4</v>
      </c>
      <c r="S282" s="13">
        <f t="shared" si="21"/>
        <v>2.2068141920320875E-2</v>
      </c>
    </row>
    <row r="283" spans="15:19" x14ac:dyDescent="0.25">
      <c r="O283">
        <v>25</v>
      </c>
      <c r="P283" s="6">
        <v>0.76</v>
      </c>
      <c r="Q283" s="6">
        <v>0.24</v>
      </c>
      <c r="R283" s="13">
        <f t="shared" si="20"/>
        <v>1.9815163863651784E-4</v>
      </c>
      <c r="S283" s="13">
        <f t="shared" si="21"/>
        <v>2.1900044158228823E-2</v>
      </c>
    </row>
    <row r="284" spans="15:19" x14ac:dyDescent="0.25">
      <c r="O284">
        <v>26</v>
      </c>
      <c r="P284" s="6">
        <v>0.75</v>
      </c>
      <c r="Q284" s="6">
        <v>0.25</v>
      </c>
      <c r="R284" s="13">
        <f t="shared" si="20"/>
        <v>2.2033232227170005E-4</v>
      </c>
      <c r="S284" s="13">
        <f t="shared" si="21"/>
        <v>2.1734481963364086E-2</v>
      </c>
    </row>
    <row r="285" spans="15:19" x14ac:dyDescent="0.25">
      <c r="O285">
        <v>27</v>
      </c>
      <c r="P285" s="6">
        <v>0.74</v>
      </c>
      <c r="Q285" s="6">
        <v>0.26</v>
      </c>
      <c r="R285" s="13">
        <f t="shared" si="20"/>
        <v>2.4251300590688222E-4</v>
      </c>
      <c r="S285" s="13">
        <f t="shared" si="21"/>
        <v>2.1571513717532728E-2</v>
      </c>
    </row>
    <row r="286" spans="15:19" x14ac:dyDescent="0.25">
      <c r="O286">
        <v>28</v>
      </c>
      <c r="P286" s="6">
        <v>0.73</v>
      </c>
      <c r="Q286" s="6">
        <v>0.27</v>
      </c>
      <c r="R286" s="13">
        <f t="shared" si="20"/>
        <v>2.6469368954206438E-4</v>
      </c>
      <c r="S286" s="13">
        <f t="shared" si="21"/>
        <v>2.1411198651221843E-2</v>
      </c>
    </row>
    <row r="287" spans="15:19" x14ac:dyDescent="0.25">
      <c r="O287">
        <v>29</v>
      </c>
      <c r="P287" s="6">
        <v>0.72</v>
      </c>
      <c r="Q287" s="6">
        <v>0.28000000000000003</v>
      </c>
      <c r="R287" s="13">
        <f t="shared" si="20"/>
        <v>2.868743731772467E-4</v>
      </c>
      <c r="S287" s="13">
        <f t="shared" si="21"/>
        <v>2.1253596803010609E-2</v>
      </c>
    </row>
    <row r="288" spans="15:19" x14ac:dyDescent="0.25">
      <c r="O288">
        <v>30</v>
      </c>
      <c r="P288" s="6">
        <v>0.71</v>
      </c>
      <c r="Q288" s="6">
        <v>0.28999999999999998</v>
      </c>
      <c r="R288" s="13">
        <f t="shared" si="20"/>
        <v>3.0905505681242881E-4</v>
      </c>
      <c r="S288" s="13">
        <f t="shared" si="21"/>
        <v>2.1098768973906491E-2</v>
      </c>
    </row>
    <row r="289" spans="15:19" x14ac:dyDescent="0.25">
      <c r="O289">
        <v>31</v>
      </c>
      <c r="P289" s="6">
        <v>0.7</v>
      </c>
      <c r="Q289" s="6">
        <v>0.3</v>
      </c>
      <c r="R289" s="13">
        <f t="shared" si="20"/>
        <v>3.3123574044761098E-4</v>
      </c>
      <c r="S289" s="13">
        <f t="shared" si="21"/>
        <v>2.0946776676378939E-2</v>
      </c>
    </row>
    <row r="290" spans="15:19" x14ac:dyDescent="0.25">
      <c r="O290">
        <v>32</v>
      </c>
      <c r="P290" s="6">
        <v>0.69</v>
      </c>
      <c r="Q290" s="6">
        <v>0.31</v>
      </c>
      <c r="R290" s="13">
        <f t="shared" si="20"/>
        <v>3.5341642408279314E-4</v>
      </c>
      <c r="S290" s="13">
        <f t="shared" si="21"/>
        <v>2.0797682077875503E-2</v>
      </c>
    </row>
    <row r="291" spans="15:19" x14ac:dyDescent="0.25">
      <c r="O291">
        <v>33</v>
      </c>
      <c r="P291" s="6">
        <v>0.68</v>
      </c>
      <c r="Q291" s="6">
        <v>0.32</v>
      </c>
      <c r="R291" s="13">
        <f t="shared" si="20"/>
        <v>3.755971077179753E-4</v>
      </c>
      <c r="S291" s="13">
        <f t="shared" si="21"/>
        <v>2.0651547938620791E-2</v>
      </c>
    </row>
    <row r="292" spans="15:19" x14ac:dyDescent="0.25">
      <c r="O292">
        <v>34</v>
      </c>
      <c r="P292" s="6">
        <v>0.67</v>
      </c>
      <c r="Q292" s="6">
        <v>0.33</v>
      </c>
      <c r="R292" s="13">
        <f t="shared" si="20"/>
        <v>3.9777779135315757E-4</v>
      </c>
      <c r="S292" s="13">
        <f t="shared" si="21"/>
        <v>2.0508437543518492E-2</v>
      </c>
    </row>
    <row r="293" spans="15:19" x14ac:dyDescent="0.25">
      <c r="O293">
        <v>35</v>
      </c>
      <c r="P293" s="6">
        <v>0.66</v>
      </c>
      <c r="Q293" s="6">
        <v>0.34</v>
      </c>
      <c r="R293" s="13">
        <f t="shared" si="20"/>
        <v>4.1995847498833979E-4</v>
      </c>
      <c r="S293" s="13">
        <f t="shared" si="21"/>
        <v>2.0368414627999949E-2</v>
      </c>
    </row>
    <row r="294" spans="15:19" x14ac:dyDescent="0.25">
      <c r="O294">
        <v>36</v>
      </c>
      <c r="P294" s="6">
        <v>0.65</v>
      </c>
      <c r="Q294" s="6">
        <v>0.35</v>
      </c>
      <c r="R294" s="13">
        <f t="shared" si="20"/>
        <v>4.421391586235219E-4</v>
      </c>
      <c r="S294" s="13">
        <f t="shared" si="21"/>
        <v>2.023154329769045E-2</v>
      </c>
    </row>
    <row r="295" spans="15:19" x14ac:dyDescent="0.25">
      <c r="O295">
        <v>37</v>
      </c>
      <c r="P295" s="6">
        <v>0.64</v>
      </c>
      <c r="Q295" s="6">
        <v>0.36</v>
      </c>
      <c r="R295" s="13">
        <f t="shared" si="20"/>
        <v>4.6431984225870406E-4</v>
      </c>
      <c r="S295" s="13">
        <f t="shared" si="21"/>
        <v>2.0097887941796316E-2</v>
      </c>
    </row>
    <row r="296" spans="15:19" x14ac:dyDescent="0.25">
      <c r="O296">
        <v>38</v>
      </c>
      <c r="P296" s="6">
        <v>0.63</v>
      </c>
      <c r="Q296" s="6">
        <v>0.37</v>
      </c>
      <c r="R296" s="13">
        <f t="shared" si="20"/>
        <v>4.8650052589388623E-4</v>
      </c>
      <c r="S296" s="13">
        <f t="shared" si="21"/>
        <v>1.9967513140152379E-2</v>
      </c>
    </row>
    <row r="297" spans="15:19" x14ac:dyDescent="0.25">
      <c r="O297">
        <v>39</v>
      </c>
      <c r="P297" s="6">
        <v>0.62</v>
      </c>
      <c r="Q297" s="6">
        <v>0.38</v>
      </c>
      <c r="R297" s="13">
        <f t="shared" si="20"/>
        <v>5.0868120952906855E-4</v>
      </c>
      <c r="S297" s="13">
        <f t="shared" si="21"/>
        <v>1.9840483563910213E-2</v>
      </c>
    </row>
    <row r="298" spans="15:19" x14ac:dyDescent="0.25">
      <c r="O298">
        <v>40</v>
      </c>
      <c r="P298" s="6">
        <v>0.61</v>
      </c>
      <c r="Q298" s="6">
        <v>0.39</v>
      </c>
      <c r="R298" s="13">
        <f t="shared" si="20"/>
        <v>5.3086189316425077E-4</v>
      </c>
      <c r="S298" s="13">
        <f t="shared" si="21"/>
        <v>1.9716863869893256E-2</v>
      </c>
    </row>
    <row r="299" spans="15:19" x14ac:dyDescent="0.25">
      <c r="O299">
        <v>41</v>
      </c>
      <c r="P299" s="6">
        <v>0.6</v>
      </c>
      <c r="Q299" s="6">
        <v>0.4</v>
      </c>
      <c r="R299" s="13">
        <f t="shared" si="20"/>
        <v>5.5304257679943299E-4</v>
      </c>
      <c r="S299" s="13">
        <f t="shared" si="21"/>
        <v>1.9596718588694651E-2</v>
      </c>
    </row>
    <row r="300" spans="15:19" x14ac:dyDescent="0.25">
      <c r="O300">
        <v>42</v>
      </c>
      <c r="P300" s="6">
        <v>0.59</v>
      </c>
      <c r="Q300" s="6">
        <v>0.41</v>
      </c>
      <c r="R300" s="13">
        <f t="shared" si="20"/>
        <v>5.7522326043461499E-4</v>
      </c>
      <c r="S300" s="13">
        <f t="shared" si="21"/>
        <v>1.9480112006648117E-2</v>
      </c>
    </row>
    <row r="301" spans="15:19" x14ac:dyDescent="0.25">
      <c r="O301">
        <v>43</v>
      </c>
      <c r="P301" s="6">
        <v>0.57999999999999996</v>
      </c>
      <c r="Q301" s="6">
        <v>0.42</v>
      </c>
      <c r="R301" s="13">
        <f t="shared" si="20"/>
        <v>5.974039440697972E-4</v>
      </c>
      <c r="S301" s="13">
        <f t="shared" si="21"/>
        <v>1.9367108041860547E-2</v>
      </c>
    </row>
    <row r="302" spans="15:19" x14ac:dyDescent="0.25">
      <c r="O302">
        <v>44</v>
      </c>
      <c r="P302" s="6">
        <v>0.56999999999999995</v>
      </c>
      <c r="Q302" s="6">
        <v>0.43</v>
      </c>
      <c r="R302" s="13">
        <f t="shared" si="20"/>
        <v>6.1958462770497953E-4</v>
      </c>
      <c r="S302" s="13">
        <f t="shared" si="21"/>
        <v>1.9257770114556882E-2</v>
      </c>
    </row>
    <row r="303" spans="15:19" x14ac:dyDescent="0.25">
      <c r="O303">
        <v>45</v>
      </c>
      <c r="P303" s="6">
        <v>0.56000000000000005</v>
      </c>
      <c r="Q303" s="6">
        <v>0.44</v>
      </c>
      <c r="R303" s="13">
        <f t="shared" si="20"/>
        <v>6.4176531134016164E-4</v>
      </c>
      <c r="S303" s="13">
        <f t="shared" si="21"/>
        <v>1.9152161012053404E-2</v>
      </c>
    </row>
    <row r="304" spans="15:19" x14ac:dyDescent="0.25">
      <c r="O304">
        <v>46</v>
      </c>
      <c r="P304" s="6">
        <v>0.55000000000000004</v>
      </c>
      <c r="Q304" s="6">
        <v>0.45</v>
      </c>
      <c r="R304" s="13">
        <f t="shared" si="20"/>
        <v>6.6394599497534386E-4</v>
      </c>
      <c r="S304" s="13">
        <f t="shared" si="21"/>
        <v>1.9050342748743239E-2</v>
      </c>
    </row>
    <row r="305" spans="15:19" x14ac:dyDescent="0.25">
      <c r="O305">
        <v>47</v>
      </c>
      <c r="P305" s="6">
        <v>0.54</v>
      </c>
      <c r="Q305" s="6">
        <v>0.46</v>
      </c>
      <c r="R305" s="13">
        <f t="shared" si="20"/>
        <v>6.8612667861052607E-4</v>
      </c>
      <c r="S305" s="13">
        <f t="shared" si="21"/>
        <v>1.8952376421547963E-2</v>
      </c>
    </row>
    <row r="306" spans="15:19" x14ac:dyDescent="0.25">
      <c r="O306">
        <v>48</v>
      </c>
      <c r="P306" s="6">
        <v>0.53</v>
      </c>
      <c r="Q306" s="6">
        <v>0.47</v>
      </c>
      <c r="R306" s="13">
        <f t="shared" si="20"/>
        <v>7.0830736224570807E-4</v>
      </c>
      <c r="S306" s="13">
        <f t="shared" si="21"/>
        <v>1.8858322061360011E-2</v>
      </c>
    </row>
    <row r="307" spans="15:19" x14ac:dyDescent="0.25">
      <c r="O307">
        <v>49</v>
      </c>
      <c r="P307" s="6">
        <v>0.52</v>
      </c>
      <c r="Q307" s="6">
        <v>0.48</v>
      </c>
      <c r="R307" s="13">
        <f t="shared" si="20"/>
        <v>7.304880458808904E-4</v>
      </c>
      <c r="S307" s="13">
        <f t="shared" si="21"/>
        <v>1.8768238481071838E-2</v>
      </c>
    </row>
    <row r="308" spans="15:19" x14ac:dyDescent="0.25">
      <c r="O308">
        <v>50</v>
      </c>
      <c r="P308" s="6">
        <v>0.51</v>
      </c>
      <c r="Q308" s="6">
        <v>0.49</v>
      </c>
      <c r="R308" s="13">
        <f t="shared" si="20"/>
        <v>7.5266872951607262E-4</v>
      </c>
      <c r="S308" s="13">
        <f t="shared" si="21"/>
        <v>1.8682183120857992E-2</v>
      </c>
    </row>
    <row r="309" spans="15:19" x14ac:dyDescent="0.25">
      <c r="O309">
        <v>51</v>
      </c>
      <c r="P309" s="6">
        <v>0.5</v>
      </c>
      <c r="Q309" s="6">
        <v>0.5</v>
      </c>
      <c r="R309" s="13">
        <f t="shared" si="20"/>
        <v>7.7484941315125472E-4</v>
      </c>
      <c r="S309" s="13">
        <f t="shared" si="21"/>
        <v>1.8600211891444524E-2</v>
      </c>
    </row>
    <row r="310" spans="15:19" x14ac:dyDescent="0.25">
      <c r="O310">
        <v>52</v>
      </c>
      <c r="P310" s="6">
        <v>0.49</v>
      </c>
      <c r="Q310" s="6">
        <v>0.51</v>
      </c>
      <c r="R310" s="13">
        <f t="shared" si="20"/>
        <v>7.9703009678643694E-4</v>
      </c>
      <c r="S310" s="13">
        <f t="shared" si="21"/>
        <v>1.8522379016165137E-2</v>
      </c>
    </row>
    <row r="311" spans="15:19" x14ac:dyDescent="0.25">
      <c r="O311">
        <v>53</v>
      </c>
      <c r="P311" s="6">
        <v>0.48</v>
      </c>
      <c r="Q311" s="6">
        <v>0.52</v>
      </c>
      <c r="R311" s="13">
        <f t="shared" si="20"/>
        <v>8.1921078042161916E-4</v>
      </c>
      <c r="S311" s="13">
        <f t="shared" si="21"/>
        <v>1.8448736872664007E-2</v>
      </c>
    </row>
    <row r="312" spans="15:19" x14ac:dyDescent="0.25">
      <c r="O312">
        <v>54</v>
      </c>
      <c r="P312" s="6">
        <v>0.47</v>
      </c>
      <c r="Q312" s="6">
        <v>0.53</v>
      </c>
      <c r="R312" s="13">
        <f t="shared" si="20"/>
        <v>8.4139146405680148E-4</v>
      </c>
      <c r="S312" s="13">
        <f t="shared" si="21"/>
        <v>1.8379335835159764E-2</v>
      </c>
    </row>
    <row r="313" spans="15:19" x14ac:dyDescent="0.25">
      <c r="O313">
        <v>55</v>
      </c>
      <c r="P313" s="6">
        <v>0.46</v>
      </c>
      <c r="Q313" s="6">
        <v>0.54</v>
      </c>
      <c r="R313" s="13">
        <f t="shared" si="20"/>
        <v>8.6357214769198349E-4</v>
      </c>
      <c r="S313" s="13">
        <f t="shared" si="21"/>
        <v>1.831422411823282E-2</v>
      </c>
    </row>
    <row r="314" spans="15:19" x14ac:dyDescent="0.25">
      <c r="O314">
        <v>56</v>
      </c>
      <c r="P314" s="6">
        <v>0.45</v>
      </c>
      <c r="Q314" s="6">
        <v>0.55000000000000004</v>
      </c>
      <c r="R314" s="13">
        <f t="shared" si="20"/>
        <v>8.8575283132716581E-4</v>
      </c>
      <c r="S314" s="13">
        <f t="shared" si="21"/>
        <v>1.8253447623137142E-2</v>
      </c>
    </row>
    <row r="315" spans="15:19" x14ac:dyDescent="0.25">
      <c r="O315">
        <v>57</v>
      </c>
      <c r="P315" s="6">
        <v>0.44</v>
      </c>
      <c r="Q315" s="6">
        <v>0.56000000000000005</v>
      </c>
      <c r="R315" s="13">
        <f t="shared" si="20"/>
        <v>9.0793351496234814E-4</v>
      </c>
      <c r="S315" s="13">
        <f t="shared" si="21"/>
        <v>1.8197049787667195E-2</v>
      </c>
    </row>
    <row r="316" spans="15:19" x14ac:dyDescent="0.25">
      <c r="O316">
        <v>58</v>
      </c>
      <c r="P316" s="6">
        <v>0.42999999999999899</v>
      </c>
      <c r="Q316" s="6">
        <v>0.56999999999999995</v>
      </c>
      <c r="R316" s="13">
        <f t="shared" si="20"/>
        <v>9.3011419859753025E-4</v>
      </c>
      <c r="S316" s="13">
        <f t="shared" si="21"/>
        <v>1.8145071440629355E-2</v>
      </c>
    </row>
    <row r="317" spans="15:19" x14ac:dyDescent="0.25">
      <c r="O317">
        <v>59</v>
      </c>
      <c r="P317" s="6">
        <v>0.41999999999999899</v>
      </c>
      <c r="Q317" s="6">
        <v>0.57999999999999996</v>
      </c>
      <c r="R317" s="13">
        <f t="shared" si="20"/>
        <v>9.5229488223271257E-4</v>
      </c>
      <c r="S317" s="13">
        <f t="shared" si="21"/>
        <v>1.8097550661974285E-2</v>
      </c>
    </row>
    <row r="318" spans="15:19" x14ac:dyDescent="0.25">
      <c r="O318">
        <v>60</v>
      </c>
      <c r="P318" s="6">
        <v>0.40999999999999898</v>
      </c>
      <c r="Q318" s="6">
        <v>0.59</v>
      </c>
      <c r="R318" s="13">
        <f t="shared" si="20"/>
        <v>9.7447556586789468E-4</v>
      </c>
      <c r="S318" s="13">
        <f t="shared" si="21"/>
        <v>1.8054522649640612E-2</v>
      </c>
    </row>
    <row r="319" spans="15:19" x14ac:dyDescent="0.25">
      <c r="O319">
        <v>61</v>
      </c>
      <c r="P319" s="6">
        <v>0.39999999999999902</v>
      </c>
      <c r="Q319" s="6">
        <v>0.6</v>
      </c>
      <c r="R319" s="13">
        <f t="shared" si="20"/>
        <v>9.966562495030769E-4</v>
      </c>
      <c r="S319" s="13">
        <f t="shared" si="21"/>
        <v>1.8016019594142417E-2</v>
      </c>
    </row>
    <row r="320" spans="15:19" x14ac:dyDescent="0.25">
      <c r="O320">
        <v>62</v>
      </c>
      <c r="P320" s="6">
        <v>0.38999999999999901</v>
      </c>
      <c r="Q320" s="6">
        <v>0.61</v>
      </c>
      <c r="R320" s="13">
        <f t="shared" si="20"/>
        <v>1.0188369331382593E-3</v>
      </c>
      <c r="S320" s="13">
        <f t="shared" si="21"/>
        <v>1.7982070561899665E-2</v>
      </c>
    </row>
    <row r="321" spans="15:19" x14ac:dyDescent="0.25">
      <c r="O321">
        <v>63</v>
      </c>
      <c r="P321" s="6">
        <v>0.37999999999999901</v>
      </c>
      <c r="Q321" s="6">
        <v>0.62</v>
      </c>
      <c r="R321" s="13">
        <f t="shared" si="20"/>
        <v>1.0410176167734413E-3</v>
      </c>
      <c r="S321" s="13">
        <f t="shared" si="21"/>
        <v>1.7952701388265532E-2</v>
      </c>
    </row>
    <row r="322" spans="15:19" x14ac:dyDescent="0.25">
      <c r="O322">
        <v>64</v>
      </c>
      <c r="P322" s="6">
        <v>0.369999999999999</v>
      </c>
      <c r="Q322" s="6">
        <v>0.63</v>
      </c>
      <c r="R322" s="13">
        <f t="shared" si="20"/>
        <v>1.0631983004086235E-3</v>
      </c>
      <c r="S322" s="13">
        <f t="shared" si="21"/>
        <v>1.7927934581144618E-2</v>
      </c>
    </row>
    <row r="323" spans="15:19" x14ac:dyDescent="0.25">
      <c r="O323">
        <v>65</v>
      </c>
      <c r="P323" s="6">
        <v>0.35999999999999899</v>
      </c>
      <c r="Q323" s="6">
        <v>0.64</v>
      </c>
      <c r="R323" s="13">
        <f t="shared" si="20"/>
        <v>1.0853789840438058E-3</v>
      </c>
      <c r="S323" s="13">
        <f t="shared" si="21"/>
        <v>1.7907789236023763E-2</v>
      </c>
    </row>
    <row r="324" spans="15:19" x14ac:dyDescent="0.25">
      <c r="O324">
        <v>66</v>
      </c>
      <c r="P324" s="6">
        <v>0.34999999999999898</v>
      </c>
      <c r="Q324" s="6">
        <v>0.65</v>
      </c>
      <c r="R324" s="13">
        <f t="shared" ref="R324:R359" si="22">P324*$K$261+Q324*$L$261</f>
        <v>1.107559667678988E-3</v>
      </c>
      <c r="S324" s="13">
        <f t="shared" ref="S324:S359" si="23">SQRT(P324*P324*$K$252+Q324*Q324*$L$252+2*P324*Q324*$N$252)</f>
        <v>1.7892280963152058E-2</v>
      </c>
    </row>
    <row r="325" spans="15:19" x14ac:dyDescent="0.25">
      <c r="O325">
        <v>67</v>
      </c>
      <c r="P325" s="6">
        <v>0.33999999999999903</v>
      </c>
      <c r="Q325" s="6">
        <v>0.66</v>
      </c>
      <c r="R325" s="13">
        <f t="shared" si="22"/>
        <v>1.1297403513141702E-3</v>
      </c>
      <c r="S325" s="13">
        <f t="shared" si="23"/>
        <v>1.7881421827510693E-2</v>
      </c>
    </row>
    <row r="326" spans="15:19" x14ac:dyDescent="0.25">
      <c r="O326">
        <v>68</v>
      </c>
      <c r="P326" s="6">
        <v>0.32999999999999902</v>
      </c>
      <c r="Q326" s="6">
        <v>0.67</v>
      </c>
      <c r="R326" s="13">
        <f t="shared" si="22"/>
        <v>1.1519210349493524E-3</v>
      </c>
      <c r="S326" s="13">
        <f t="shared" si="23"/>
        <v>1.7875220302106927E-2</v>
      </c>
    </row>
    <row r="327" spans="15:19" x14ac:dyDescent="0.25">
      <c r="O327">
        <v>69</v>
      </c>
      <c r="P327" s="6">
        <v>0.31999999999999901</v>
      </c>
      <c r="Q327" s="6">
        <v>0.68</v>
      </c>
      <c r="R327" s="13">
        <f t="shared" si="22"/>
        <v>1.1741017185845346E-3</v>
      </c>
      <c r="S327" s="13">
        <f t="shared" si="23"/>
        <v>1.7873681235011801E-2</v>
      </c>
    </row>
    <row r="328" spans="15:19" x14ac:dyDescent="0.25">
      <c r="O328">
        <v>70</v>
      </c>
      <c r="P328" s="6">
        <v>0.309999999999999</v>
      </c>
      <c r="Q328" s="6">
        <v>0.69</v>
      </c>
      <c r="R328" s="13">
        <f t="shared" si="22"/>
        <v>1.1962824022197166E-3</v>
      </c>
      <c r="S328" s="13">
        <f t="shared" si="23"/>
        <v>1.7876805830439834E-2</v>
      </c>
    </row>
    <row r="329" spans="15:19" x14ac:dyDescent="0.25">
      <c r="O329">
        <v>71</v>
      </c>
      <c r="P329" s="6">
        <v>0.29999999999999899</v>
      </c>
      <c r="Q329" s="6">
        <v>0.7</v>
      </c>
      <c r="R329" s="13">
        <f t="shared" si="22"/>
        <v>1.2184630858548989E-3</v>
      </c>
      <c r="S329" s="13">
        <f t="shared" si="23"/>
        <v>1.7884591644042644E-2</v>
      </c>
    </row>
    <row r="330" spans="15:19" x14ac:dyDescent="0.25">
      <c r="O330">
        <v>72</v>
      </c>
      <c r="P330" s="6">
        <v>0.28999999999999898</v>
      </c>
      <c r="Q330" s="6">
        <v>0.71</v>
      </c>
      <c r="R330" s="13">
        <f t="shared" si="22"/>
        <v>1.2406437694900811E-3</v>
      </c>
      <c r="S330" s="13">
        <f t="shared" si="23"/>
        <v>1.7897032592459276E-2</v>
      </c>
    </row>
    <row r="331" spans="15:19" x14ac:dyDescent="0.25">
      <c r="O331">
        <v>73</v>
      </c>
      <c r="P331" s="6">
        <v>0.27999999999999903</v>
      </c>
      <c r="Q331" s="6">
        <v>0.72</v>
      </c>
      <c r="R331" s="13">
        <f t="shared" si="22"/>
        <v>1.2628244531252633E-3</v>
      </c>
      <c r="S331" s="13">
        <f t="shared" si="23"/>
        <v>1.7914118977036427E-2</v>
      </c>
    </row>
    <row r="332" spans="15:19" x14ac:dyDescent="0.25">
      <c r="O332">
        <v>74</v>
      </c>
      <c r="P332" s="6">
        <v>0.26999999999999902</v>
      </c>
      <c r="Q332" s="6">
        <v>0.73</v>
      </c>
      <c r="R332" s="13">
        <f t="shared" si="22"/>
        <v>1.2850051367604455E-3</v>
      </c>
      <c r="S332" s="13">
        <f t="shared" si="23"/>
        <v>1.7935837521503181E-2</v>
      </c>
    </row>
    <row r="333" spans="15:19" x14ac:dyDescent="0.25">
      <c r="O333">
        <v>75</v>
      </c>
      <c r="P333" s="6">
        <v>0.25999999999999901</v>
      </c>
      <c r="Q333" s="6">
        <v>0.74</v>
      </c>
      <c r="R333" s="13">
        <f t="shared" si="22"/>
        <v>1.3071858203956275E-3</v>
      </c>
      <c r="S333" s="13">
        <f t="shared" si="23"/>
        <v>1.7962171423260148E-2</v>
      </c>
    </row>
    <row r="334" spans="15:19" x14ac:dyDescent="0.25">
      <c r="O334">
        <v>76</v>
      </c>
      <c r="P334" s="6">
        <v>0.249999999999999</v>
      </c>
      <c r="Q334" s="6">
        <v>0.75</v>
      </c>
      <c r="R334" s="13">
        <f t="shared" si="22"/>
        <v>1.3293665040308099E-3</v>
      </c>
      <c r="S334" s="13">
        <f t="shared" si="23"/>
        <v>1.7993100417823576E-2</v>
      </c>
    </row>
    <row r="335" spans="15:19" x14ac:dyDescent="0.25">
      <c r="O335">
        <v>77</v>
      </c>
      <c r="P335" s="6">
        <v>0.23999999999999899</v>
      </c>
      <c r="Q335" s="6">
        <v>0.76</v>
      </c>
      <c r="R335" s="13">
        <f t="shared" si="22"/>
        <v>1.3515471876659922E-3</v>
      </c>
      <c r="S335" s="13">
        <f t="shared" si="23"/>
        <v>1.8028600855852901E-2</v>
      </c>
    </row>
    <row r="336" spans="15:19" x14ac:dyDescent="0.25">
      <c r="O336">
        <v>78</v>
      </c>
      <c r="P336" s="6">
        <v>0.22999999999999901</v>
      </c>
      <c r="Q336" s="6">
        <v>0.77</v>
      </c>
      <c r="R336" s="13">
        <f t="shared" si="22"/>
        <v>1.3737278713011742E-3</v>
      </c>
      <c r="S336" s="13">
        <f t="shared" si="23"/>
        <v>1.8068645792087307E-2</v>
      </c>
    </row>
    <row r="337" spans="15:19" x14ac:dyDescent="0.25">
      <c r="O337">
        <v>79</v>
      </c>
      <c r="P337" s="6">
        <v>0.219999999999999</v>
      </c>
      <c r="Q337" s="6">
        <v>0.78</v>
      </c>
      <c r="R337" s="13">
        <f t="shared" si="22"/>
        <v>1.3959085549363566E-3</v>
      </c>
      <c r="S337" s="13">
        <f t="shared" si="23"/>
        <v>1.8113205085424453E-2</v>
      </c>
    </row>
    <row r="338" spans="15:19" x14ac:dyDescent="0.25">
      <c r="O338">
        <v>80</v>
      </c>
      <c r="P338" s="6">
        <v>0.20999999999999899</v>
      </c>
      <c r="Q338" s="6">
        <v>0.79</v>
      </c>
      <c r="R338" s="13">
        <f t="shared" si="22"/>
        <v>1.4180892385715386E-3</v>
      </c>
      <c r="S338" s="13">
        <f t="shared" si="23"/>
        <v>1.8162245509293604E-2</v>
      </c>
    </row>
    <row r="339" spans="15:19" x14ac:dyDescent="0.25">
      <c r="O339">
        <v>81</v>
      </c>
      <c r="P339" s="6">
        <v>0.19999999999999901</v>
      </c>
      <c r="Q339" s="6">
        <v>0.8</v>
      </c>
      <c r="R339" s="13">
        <f t="shared" si="22"/>
        <v>1.4402699222067208E-3</v>
      </c>
      <c r="S339" s="13">
        <f t="shared" si="23"/>
        <v>1.8215730871407345E-2</v>
      </c>
    </row>
    <row r="340" spans="15:19" x14ac:dyDescent="0.25">
      <c r="O340">
        <v>82</v>
      </c>
      <c r="P340" s="6">
        <v>0.189999999999999</v>
      </c>
      <c r="Q340" s="6">
        <v>0.81</v>
      </c>
      <c r="R340" s="13">
        <f t="shared" si="22"/>
        <v>1.4624506058419032E-3</v>
      </c>
      <c r="S340" s="13">
        <f t="shared" si="23"/>
        <v>1.8273622141921037E-2</v>
      </c>
    </row>
    <row r="341" spans="15:19" x14ac:dyDescent="0.25">
      <c r="O341">
        <v>83</v>
      </c>
      <c r="P341" s="6">
        <v>0.17999999999999899</v>
      </c>
      <c r="Q341" s="6">
        <v>0.82</v>
      </c>
      <c r="R341" s="13">
        <f t="shared" si="22"/>
        <v>1.484631289477085E-3</v>
      </c>
      <c r="S341" s="13">
        <f t="shared" si="23"/>
        <v>1.8335877588987894E-2</v>
      </c>
    </row>
    <row r="342" spans="15:19" x14ac:dyDescent="0.25">
      <c r="O342">
        <v>84</v>
      </c>
      <c r="P342" s="6">
        <v>0.16999999999999901</v>
      </c>
      <c r="Q342" s="6">
        <v>0.83</v>
      </c>
      <c r="R342" s="13">
        <f t="shared" si="22"/>
        <v>1.5068119731122672E-3</v>
      </c>
      <c r="S342" s="13">
        <f t="shared" si="23"/>
        <v>1.840245292066978E-2</v>
      </c>
    </row>
    <row r="343" spans="15:19" x14ac:dyDescent="0.25">
      <c r="O343">
        <v>85</v>
      </c>
      <c r="P343" s="6">
        <v>0.159999999999999</v>
      </c>
      <c r="Q343" s="6">
        <v>0.84</v>
      </c>
      <c r="R343" s="13">
        <f t="shared" si="22"/>
        <v>1.5289926567474495E-3</v>
      </c>
      <c r="S343" s="13">
        <f t="shared" si="23"/>
        <v>1.8473301432149706E-2</v>
      </c>
    </row>
    <row r="344" spans="15:19" x14ac:dyDescent="0.25">
      <c r="O344">
        <v>86</v>
      </c>
      <c r="P344" s="6">
        <v>0.149999999999999</v>
      </c>
      <c r="Q344" s="6">
        <v>0.85</v>
      </c>
      <c r="R344" s="13">
        <f t="shared" si="22"/>
        <v>1.5511733403826317E-3</v>
      </c>
      <c r="S344" s="13">
        <f t="shared" si="23"/>
        <v>1.8548374157190666E-2</v>
      </c>
    </row>
    <row r="345" spans="15:19" x14ac:dyDescent="0.25">
      <c r="O345">
        <v>87</v>
      </c>
      <c r="P345" s="6">
        <v>0.13999999999999899</v>
      </c>
      <c r="Q345" s="6">
        <v>0.86</v>
      </c>
      <c r="R345" s="13">
        <f t="shared" si="22"/>
        <v>1.5733540240178141E-3</v>
      </c>
      <c r="S345" s="13">
        <f t="shared" si="23"/>
        <v>1.862762002279653E-2</v>
      </c>
    </row>
    <row r="346" spans="15:19" x14ac:dyDescent="0.25">
      <c r="O346">
        <v>88</v>
      </c>
      <c r="P346" s="6">
        <v>0.12999999999999901</v>
      </c>
      <c r="Q346" s="6">
        <v>0.87</v>
      </c>
      <c r="R346" s="13">
        <f t="shared" si="22"/>
        <v>1.5955347076529961E-3</v>
      </c>
      <c r="S346" s="13">
        <f t="shared" si="23"/>
        <v>1.8710986006053216E-2</v>
      </c>
    </row>
    <row r="347" spans="15:19" x14ac:dyDescent="0.25">
      <c r="O347">
        <v>89</v>
      </c>
      <c r="P347" s="6">
        <v>0.119999999999999</v>
      </c>
      <c r="Q347" s="6">
        <v>0.88</v>
      </c>
      <c r="R347" s="13">
        <f t="shared" si="22"/>
        <v>1.6177153912881783E-3</v>
      </c>
      <c r="S347" s="13">
        <f t="shared" si="23"/>
        <v>1.8798417292161213E-2</v>
      </c>
    </row>
    <row r="348" spans="15:19" x14ac:dyDescent="0.25">
      <c r="O348">
        <v>90</v>
      </c>
      <c r="P348" s="6">
        <v>0.109999999999999</v>
      </c>
      <c r="Q348" s="6">
        <v>0.89</v>
      </c>
      <c r="R348" s="13">
        <f t="shared" si="22"/>
        <v>1.6398960749233605E-3</v>
      </c>
      <c r="S348" s="13">
        <f t="shared" si="23"/>
        <v>1.8889857432712664E-2</v>
      </c>
    </row>
    <row r="349" spans="15:19" x14ac:dyDescent="0.25">
      <c r="O349">
        <v>91</v>
      </c>
      <c r="P349" s="6">
        <v>9.9999999999999006E-2</v>
      </c>
      <c r="Q349" s="6">
        <v>0.9</v>
      </c>
      <c r="R349" s="13">
        <f t="shared" si="22"/>
        <v>1.6620767585585428E-3</v>
      </c>
      <c r="S349" s="13">
        <f t="shared" si="23"/>
        <v>1.8985248503316232E-2</v>
      </c>
    </row>
    <row r="350" spans="15:19" x14ac:dyDescent="0.25">
      <c r="O350">
        <v>92</v>
      </c>
      <c r="P350" s="6">
        <v>8.9999999999998997E-2</v>
      </c>
      <c r="Q350" s="6">
        <v>0.91</v>
      </c>
      <c r="R350" s="13">
        <f t="shared" si="22"/>
        <v>1.684257442193725E-3</v>
      </c>
      <c r="S350" s="13">
        <f t="shared" si="23"/>
        <v>1.9084531259729965E-2</v>
      </c>
    </row>
    <row r="351" spans="15:19" x14ac:dyDescent="0.25">
      <c r="O351">
        <v>93</v>
      </c>
      <c r="P351" s="6">
        <v>7.9999999999999002E-2</v>
      </c>
      <c r="Q351" s="6">
        <v>0.92</v>
      </c>
      <c r="R351" s="13">
        <f t="shared" si="22"/>
        <v>1.7064381258289072E-3</v>
      </c>
      <c r="S351" s="13">
        <f t="shared" si="23"/>
        <v>1.9187645291724217E-2</v>
      </c>
    </row>
    <row r="352" spans="15:19" x14ac:dyDescent="0.25">
      <c r="O352">
        <v>94</v>
      </c>
      <c r="P352" s="6">
        <v>6.9999999999998994E-2</v>
      </c>
      <c r="Q352" s="6">
        <v>0.93</v>
      </c>
      <c r="R352" s="13">
        <f t="shared" si="22"/>
        <v>1.7286188094640894E-3</v>
      </c>
      <c r="S352" s="13">
        <f t="shared" si="23"/>
        <v>1.9294529173963289E-2</v>
      </c>
    </row>
    <row r="353" spans="15:19" x14ac:dyDescent="0.25">
      <c r="O353">
        <v>95</v>
      </c>
      <c r="P353" s="6">
        <v>5.9999999999999103E-2</v>
      </c>
      <c r="Q353" s="6">
        <v>0.94</v>
      </c>
      <c r="R353" s="13">
        <f t="shared" si="22"/>
        <v>1.7507994930992712E-3</v>
      </c>
      <c r="S353" s="13">
        <f t="shared" si="23"/>
        <v>1.9405120613263181E-2</v>
      </c>
    </row>
    <row r="354" spans="15:19" x14ac:dyDescent="0.25">
      <c r="O354">
        <v>96</v>
      </c>
      <c r="P354" s="6">
        <v>4.9999999999998997E-2</v>
      </c>
      <c r="Q354" s="6">
        <v>0.95</v>
      </c>
      <c r="R354" s="13">
        <f t="shared" si="22"/>
        <v>1.7729801767344536E-3</v>
      </c>
      <c r="S354" s="13">
        <f t="shared" si="23"/>
        <v>1.9519356591653846E-2</v>
      </c>
    </row>
    <row r="355" spans="15:19" x14ac:dyDescent="0.25">
      <c r="O355">
        <v>97</v>
      </c>
      <c r="P355" s="6">
        <v>3.9999999999999002E-2</v>
      </c>
      <c r="Q355" s="6">
        <v>0.96</v>
      </c>
      <c r="R355" s="13">
        <f t="shared" si="22"/>
        <v>1.7951608603696359E-3</v>
      </c>
      <c r="S355" s="13">
        <f t="shared" si="23"/>
        <v>1.9637173504745194E-2</v>
      </c>
    </row>
    <row r="356" spans="15:19" x14ac:dyDescent="0.25">
      <c r="O356">
        <v>98</v>
      </c>
      <c r="P356" s="6">
        <v>2.9999999999999E-2</v>
      </c>
      <c r="Q356" s="6">
        <v>0.97</v>
      </c>
      <c r="R356" s="13">
        <f t="shared" si="22"/>
        <v>1.8173415440048179E-3</v>
      </c>
      <c r="S356" s="13">
        <f t="shared" si="23"/>
        <v>1.9758507294967156E-2</v>
      </c>
    </row>
    <row r="357" spans="15:19" x14ac:dyDescent="0.25">
      <c r="O357">
        <v>99</v>
      </c>
      <c r="P357" s="6">
        <v>1.9999999999999001E-2</v>
      </c>
      <c r="Q357" s="6">
        <v>0.98</v>
      </c>
      <c r="R357" s="13">
        <f t="shared" si="22"/>
        <v>1.8395222276400003E-3</v>
      </c>
      <c r="S357" s="13">
        <f t="shared" si="23"/>
        <v>1.9883293579323107E-2</v>
      </c>
    </row>
    <row r="358" spans="15:19" x14ac:dyDescent="0.25">
      <c r="O358">
        <v>100</v>
      </c>
      <c r="P358" s="6">
        <v>9.9999999999990097E-3</v>
      </c>
      <c r="Q358" s="6">
        <v>0.99</v>
      </c>
      <c r="R358" s="13">
        <f t="shared" si="22"/>
        <v>1.8617029112751823E-3</v>
      </c>
      <c r="S358" s="13">
        <f t="shared" si="23"/>
        <v>2.0011467771363253E-2</v>
      </c>
    </row>
    <row r="359" spans="15:19" x14ac:dyDescent="0.25">
      <c r="O359">
        <v>101</v>
      </c>
      <c r="P359" s="6">
        <v>0</v>
      </c>
      <c r="Q359" s="6">
        <v>1</v>
      </c>
      <c r="R359" s="13">
        <f t="shared" si="22"/>
        <v>1.8838835949103643E-3</v>
      </c>
      <c r="S359" s="13">
        <f t="shared" si="23"/>
        <v>2.0142965197148768E-2</v>
      </c>
    </row>
  </sheetData>
  <mergeCells count="3">
    <mergeCell ref="E1:F1"/>
    <mergeCell ref="H1:M1"/>
    <mergeCell ref="O256:S257"/>
  </mergeCells>
  <pageMargins left="0.7" right="0.7" top="0.75" bottom="0.75" header="0.3" footer="0.3"/>
  <pageSetup paperSize="9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TEKİL MENKUL KIYMET</vt:lpstr>
      <vt:lpstr>PORTFÖY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2019-11-18T15:32:45Z</dcterms:modified>
</cp:coreProperties>
</file>