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YATAY ANALİZ" sheetId="1" r:id="rId1"/>
    <sheet name="DİKEY ANALİZ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F44" i="2" l="1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43" i="2"/>
  <c r="E6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43" i="2"/>
  <c r="L36" i="2"/>
  <c r="L25" i="2"/>
  <c r="L26" i="2"/>
  <c r="L27" i="2"/>
  <c r="L28" i="2"/>
  <c r="L29" i="2"/>
  <c r="L30" i="2"/>
  <c r="L31" i="2"/>
  <c r="L32" i="2"/>
  <c r="L33" i="2"/>
  <c r="L34" i="2"/>
  <c r="L24" i="2"/>
  <c r="L19" i="2"/>
  <c r="L20" i="2"/>
  <c r="L21" i="2"/>
  <c r="L22" i="2"/>
  <c r="L18" i="2"/>
  <c r="L7" i="2"/>
  <c r="L8" i="2"/>
  <c r="L9" i="2"/>
  <c r="L10" i="2"/>
  <c r="L11" i="2"/>
  <c r="L12" i="2"/>
  <c r="L13" i="2"/>
  <c r="L14" i="2"/>
  <c r="L15" i="2"/>
  <c r="L16" i="2"/>
  <c r="L6" i="2"/>
  <c r="K36" i="2"/>
  <c r="K25" i="2"/>
  <c r="K26" i="2"/>
  <c r="K27" i="2"/>
  <c r="K28" i="2"/>
  <c r="K29" i="2"/>
  <c r="K30" i="2"/>
  <c r="K31" i="2"/>
  <c r="K32" i="2"/>
  <c r="K33" i="2"/>
  <c r="K34" i="2"/>
  <c r="K24" i="2"/>
  <c r="K19" i="2"/>
  <c r="K20" i="2"/>
  <c r="K21" i="2"/>
  <c r="K22" i="2"/>
  <c r="K18" i="2"/>
  <c r="K7" i="2"/>
  <c r="K8" i="2"/>
  <c r="K9" i="2"/>
  <c r="K10" i="2"/>
  <c r="K11" i="2"/>
  <c r="K12" i="2"/>
  <c r="K13" i="2"/>
  <c r="K14" i="2"/>
  <c r="K15" i="2"/>
  <c r="K16" i="2"/>
  <c r="K6" i="2"/>
  <c r="F36" i="2"/>
  <c r="F19" i="2"/>
  <c r="F20" i="2"/>
  <c r="F21" i="2"/>
  <c r="F22" i="2"/>
  <c r="F23" i="2"/>
  <c r="F24" i="2"/>
  <c r="F25" i="2"/>
  <c r="F26" i="2"/>
  <c r="F27" i="2"/>
  <c r="F18" i="2"/>
  <c r="F7" i="2"/>
  <c r="F8" i="2"/>
  <c r="F9" i="2"/>
  <c r="F10" i="2"/>
  <c r="F11" i="2"/>
  <c r="F12" i="2"/>
  <c r="F13" i="2"/>
  <c r="F14" i="2"/>
  <c r="F15" i="2"/>
  <c r="F16" i="2"/>
  <c r="F6" i="2"/>
  <c r="E36" i="2"/>
  <c r="E19" i="2"/>
  <c r="E20" i="2"/>
  <c r="E21" i="2"/>
  <c r="E22" i="2"/>
  <c r="E23" i="2"/>
  <c r="E24" i="2"/>
  <c r="E25" i="2"/>
  <c r="E26" i="2"/>
  <c r="E27" i="2"/>
  <c r="E18" i="2"/>
  <c r="E7" i="2"/>
  <c r="E8" i="2"/>
  <c r="E9" i="2"/>
  <c r="E10" i="2"/>
  <c r="E11" i="2"/>
  <c r="E12" i="2"/>
  <c r="E13" i="2"/>
  <c r="E14" i="2"/>
  <c r="E15" i="2"/>
  <c r="E16" i="2"/>
  <c r="E6" i="2"/>
  <c r="D50" i="2" l="1"/>
  <c r="D55" i="2" s="1"/>
  <c r="C50" i="2"/>
  <c r="C55" i="2" s="1"/>
  <c r="E6" i="1" l="1"/>
  <c r="F6" i="1" s="1"/>
  <c r="D50" i="1" l="1"/>
  <c r="D55" i="1" s="1"/>
  <c r="C50" i="1"/>
  <c r="C55" i="1" s="1"/>
  <c r="E44" i="1"/>
  <c r="F44" i="1" s="1"/>
  <c r="E45" i="1"/>
  <c r="F45" i="1" s="1"/>
  <c r="E46" i="1"/>
  <c r="F46" i="1" s="1"/>
  <c r="E47" i="1"/>
  <c r="F47" i="1" s="1"/>
  <c r="E48" i="1"/>
  <c r="F48" i="1" s="1"/>
  <c r="E49" i="1"/>
  <c r="F49" i="1" s="1"/>
  <c r="E51" i="1"/>
  <c r="F51" i="1" s="1"/>
  <c r="E52" i="1"/>
  <c r="F52" i="1" s="1"/>
  <c r="E53" i="1"/>
  <c r="F53" i="1" s="1"/>
  <c r="E54" i="1"/>
  <c r="F54" i="1" s="1"/>
  <c r="E56" i="1"/>
  <c r="F56" i="1" s="1"/>
  <c r="E57" i="1"/>
  <c r="F57" i="1" s="1"/>
  <c r="E58" i="1"/>
  <c r="F58" i="1" s="1"/>
  <c r="E59" i="1"/>
  <c r="F59" i="1" s="1"/>
  <c r="E60" i="1"/>
  <c r="F60" i="1" s="1"/>
  <c r="E61" i="1"/>
  <c r="F61" i="1" s="1"/>
  <c r="E62" i="1"/>
  <c r="F62" i="1" s="1"/>
  <c r="E63" i="1"/>
  <c r="F63" i="1" s="1"/>
  <c r="E43" i="1"/>
  <c r="F43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K34" i="1"/>
  <c r="L34" i="1" s="1"/>
  <c r="K24" i="1"/>
  <c r="L24" i="1" s="1"/>
  <c r="K19" i="1"/>
  <c r="L19" i="1" s="1"/>
  <c r="K20" i="1"/>
  <c r="L20" i="1" s="1"/>
  <c r="K21" i="1"/>
  <c r="L21" i="1" s="1"/>
  <c r="K22" i="1"/>
  <c r="L22" i="1" s="1"/>
  <c r="K18" i="1"/>
  <c r="L18" i="1" s="1"/>
  <c r="K7" i="1"/>
  <c r="L7" i="1" s="1"/>
  <c r="K8" i="1"/>
  <c r="L8" i="1" s="1"/>
  <c r="K9" i="1"/>
  <c r="L9" i="1" s="1"/>
  <c r="K10" i="1"/>
  <c r="L10" i="1" s="1"/>
  <c r="K11" i="1"/>
  <c r="L11" i="1" s="1"/>
  <c r="K12" i="1"/>
  <c r="L12" i="1" s="1"/>
  <c r="K13" i="1"/>
  <c r="L13" i="1" s="1"/>
  <c r="K14" i="1"/>
  <c r="L14" i="1" s="1"/>
  <c r="K15" i="1"/>
  <c r="L15" i="1" s="1"/>
  <c r="K16" i="1"/>
  <c r="L16" i="1" s="1"/>
  <c r="K6" i="1"/>
  <c r="L6" i="1" s="1"/>
  <c r="K36" i="1"/>
  <c r="L36" i="1" s="1"/>
  <c r="E36" i="1"/>
  <c r="F36" i="1" s="1"/>
  <c r="E19" i="1"/>
  <c r="F19" i="1" s="1"/>
  <c r="E20" i="1"/>
  <c r="E21" i="1"/>
  <c r="F21" i="1" s="1"/>
  <c r="E22" i="1"/>
  <c r="F22" i="1" s="1"/>
  <c r="E23" i="1"/>
  <c r="F23" i="1" s="1"/>
  <c r="E24" i="1"/>
  <c r="F24" i="1" s="1"/>
  <c r="E25" i="1"/>
  <c r="F25" i="1" s="1"/>
  <c r="E26" i="1"/>
  <c r="F26" i="1" s="1"/>
  <c r="E27" i="1"/>
  <c r="F27" i="1" s="1"/>
  <c r="E18" i="1"/>
  <c r="F18" i="1" s="1"/>
  <c r="E7" i="1"/>
  <c r="F7" i="1" s="1"/>
  <c r="E8" i="1"/>
  <c r="F8" i="1" s="1"/>
  <c r="E9" i="1"/>
  <c r="F9" i="1" s="1"/>
  <c r="E10" i="1"/>
  <c r="F10" i="1" s="1"/>
  <c r="E11" i="1"/>
  <c r="F11" i="1" s="1"/>
  <c r="E12" i="1"/>
  <c r="F12" i="1" s="1"/>
  <c r="E13" i="1"/>
  <c r="F13" i="1" s="1"/>
  <c r="E14" i="1"/>
  <c r="F14" i="1" s="1"/>
  <c r="E15" i="1"/>
  <c r="F15" i="1" s="1"/>
  <c r="E16" i="1"/>
  <c r="F16" i="1" s="1"/>
  <c r="E55" i="1" l="1"/>
  <c r="F55" i="1" s="1"/>
  <c r="I49" i="1" s="1"/>
  <c r="E50" i="1"/>
  <c r="F50" i="1" s="1"/>
  <c r="I59" i="1" l="1"/>
  <c r="O53" i="1" s="1"/>
</calcChain>
</file>

<file path=xl/sharedStrings.xml><?xml version="1.0" encoding="utf-8"?>
<sst xmlns="http://schemas.openxmlformats.org/spreadsheetml/2006/main" count="170" uniqueCount="74">
  <si>
    <t>2017/12</t>
  </si>
  <si>
    <t>DÖNEN VARLIKLAR</t>
  </si>
  <si>
    <t>Nakit ve Nakit Benzerleri</t>
  </si>
  <si>
    <t>Finansal Yatırımlar</t>
  </si>
  <si>
    <t>Ticari Alacaklar</t>
  </si>
  <si>
    <t>Türev Araçlar</t>
  </si>
  <si>
    <t>Diğer Kısa Vadeli Alacaklar</t>
  </si>
  <si>
    <t>Stoklar</t>
  </si>
  <si>
    <t>Peşin Ödenmiş Giderler</t>
  </si>
  <si>
    <t>Cari Dönem Vergisiyle İlgili Varlıklar</t>
  </si>
  <si>
    <t>Diğer Dönen Varlıklar</t>
  </si>
  <si>
    <t>Satış Amaçlı Elde Tutulan Varlıklar</t>
  </si>
  <si>
    <t>DURAN VARLIKLAR</t>
  </si>
  <si>
    <t>Özkaynak Yöntemiyle Değerlenen Yatırımlar</t>
  </si>
  <si>
    <t>Yatırım Amaçlı Gayrimenkuller</t>
  </si>
  <si>
    <t>Maddi Duran Varlıklar</t>
  </si>
  <si>
    <t>Maddi Olmayan Duran Varlıklar</t>
  </si>
  <si>
    <t>Diğer Uzun Vadeli Alacaklar</t>
  </si>
  <si>
    <t>Ertelenen Vergi Varlıkları</t>
  </si>
  <si>
    <t>TOPLAM AKTİFLER</t>
  </si>
  <si>
    <t>KISA VADELİ YÜKÜMLÜLÜKLER</t>
  </si>
  <si>
    <t>Kısa Vadeli Borçlanmalar</t>
  </si>
  <si>
    <t>Uzun Vadeli Finansal Borçların Kısa Vadeli Kısımları</t>
  </si>
  <si>
    <t>Ticari Borçlar</t>
  </si>
  <si>
    <t>Çalışanlara Sağlanan Faydalara İlişkin Karşılıklar</t>
  </si>
  <si>
    <t>Diğer Borçlar</t>
  </si>
  <si>
    <t>Dönem Karı Vergi Yükümlülüğü</t>
  </si>
  <si>
    <t>Ertelenmiş Gelirler</t>
  </si>
  <si>
    <t>Kısa Vadeli Karşılıklar</t>
  </si>
  <si>
    <t>Diğer Kısa Vadeli Yükümlülükler</t>
  </si>
  <si>
    <t>UZUN VADELİ YÜKÜMLÜLÜKLER</t>
  </si>
  <si>
    <t>Uzun Vadeli Borçlanmalar</t>
  </si>
  <si>
    <t>Borç ve Gider Karşılıkları</t>
  </si>
  <si>
    <t>Ertelenen Vergi Yükümlülüğü</t>
  </si>
  <si>
    <t>ÖZKAYNAKLAR</t>
  </si>
  <si>
    <t>ANA ORTAKLIĞA AİT ÖZ SERMAYE</t>
  </si>
  <si>
    <t>Sermaye</t>
  </si>
  <si>
    <t>Özsermaye Enf. Düz. Farkları</t>
  </si>
  <si>
    <t>Paylara İlişkin Primler/İskontolar</t>
  </si>
  <si>
    <t>Kar veya Zararda Yeniden Sınıflandırılmayacak Birikmiş Diğer Kapsamlı Gel. veya Gid.</t>
  </si>
  <si>
    <t>Kar veya Zararda Yeniden Sınıflandırılacak Birikmiş Diğer Kapsamlı Gelir. veya Gid.</t>
  </si>
  <si>
    <t>Kardan Ayrılan Kısıtlanmış Yedekler</t>
  </si>
  <si>
    <t>Geçmiş Yıl Karları</t>
  </si>
  <si>
    <t>Net Dönem Karı</t>
  </si>
  <si>
    <t>KONTROL GÜCÜ OLMAYAN PAYLAR</t>
  </si>
  <si>
    <t>SATIŞLARIN MALİYETİ (-)</t>
  </si>
  <si>
    <t>BRÜT KAR/ZARAR</t>
  </si>
  <si>
    <t>FAALİYET GİDERLERİ (-)</t>
  </si>
  <si>
    <t>Genel Yönetim Giderleri</t>
  </si>
  <si>
    <t>Pazarlama Giderleri</t>
  </si>
  <si>
    <t>Araştırma ve Geliştirme Giderleri</t>
  </si>
  <si>
    <t>ESAS FAALİYETLERDEN DİĞER GELİRLER</t>
  </si>
  <si>
    <t>ESAS FAALİYETLERDEN DİĞER GİDERLER (-)</t>
  </si>
  <si>
    <t>YATIRIM FAALİYETLERİNDEN GELİRLER</t>
  </si>
  <si>
    <t>YATIRIM FAALİYETLERİNDEN GİDERLER</t>
  </si>
  <si>
    <t>ÖZKAYNAK YÖNT. DEĞER. YAT. KAR/ZARAR PAYLARI</t>
  </si>
  <si>
    <t>(ESAS FAALİYET DIŞI) FİNANSAL GELİRLER</t>
  </si>
  <si>
    <t>(ESAS FAALİYET DIŞI) FİNANSAL GİDERLER (-)</t>
  </si>
  <si>
    <t>ÖDENECEK VERGİ VE YASAL YÜKÜMLÜLÜKLER (-)</t>
  </si>
  <si>
    <t>Dönem Vergi Gelir/Gideri</t>
  </si>
  <si>
    <t>Ertelenmiş Vergi Gelir/Gideri</t>
  </si>
  <si>
    <t>2018/12</t>
  </si>
  <si>
    <t>ŞİŞE CAM 31/12/2017-2018 BİLANÇOSU</t>
  </si>
  <si>
    <t>TOPLAM PASİFLER</t>
  </si>
  <si>
    <t>YATAY ANALİZ</t>
  </si>
  <si>
    <t>MUTLAK</t>
  </si>
  <si>
    <t>NİSBİ</t>
  </si>
  <si>
    <t>HASILAT (SATIŞLAR)</t>
  </si>
  <si>
    <t>NET DÖNEM KARI/ZARARI (VSNK</t>
  </si>
  <si>
    <t>VERGİ ÖNCESİ KAR/ZARAR (VÖK)</t>
  </si>
  <si>
    <t>FAALİYET KAR VEYA ZARARI</t>
  </si>
  <si>
    <t>FAİZ VE VERGİ ÖNCESİ KAR VEYA ZARAR (FVÖK)</t>
  </si>
  <si>
    <t>ŞİŞE CAM 01/01-31/12   2018 GELİR TABLOSU</t>
  </si>
  <si>
    <t>DİKEY ANALİZ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</si>
</sst>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horizontal="left" indent="1"/>
    </xf>
    <xf numFmtId="4" fontId="0" fillId="0" borderId="0" xfId="0" applyNumberFormat="1"/>
    <xf numFmtId="0" fontId="0" fillId="3" borderId="0" xfId="0" applyFill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1" fillId="4" borderId="1" xfId="0" applyFont="1" applyFill="1" applyBorder="1" applyAlignment="1"/>
    <xf numFmtId="0" fontId="1" fillId="4" borderId="1" xfId="0" applyFont="1" applyFill="1" applyBorder="1" applyAlignment="1">
      <alignment horizontal="left" indent="1"/>
    </xf>
    <xf numFmtId="0" fontId="1" fillId="5" borderId="1" xfId="0" applyFont="1" applyFill="1" applyBorder="1" applyAlignment="1"/>
    <xf numFmtId="0" fontId="1" fillId="5" borderId="1" xfId="0" applyFont="1" applyFill="1" applyBorder="1" applyAlignment="1">
      <alignment horizontal="left" indent="1"/>
    </xf>
    <xf numFmtId="0" fontId="1" fillId="6" borderId="1" xfId="0" applyFont="1" applyFill="1" applyBorder="1" applyAlignment="1"/>
    <xf numFmtId="4" fontId="0" fillId="6" borderId="1" xfId="0" applyNumberFormat="1" applyFill="1" applyBorder="1"/>
    <xf numFmtId="0" fontId="1" fillId="6" borderId="1" xfId="0" applyFont="1" applyFill="1" applyBorder="1" applyAlignment="1">
      <alignment horizontal="left" indent="1"/>
    </xf>
    <xf numFmtId="0" fontId="1" fillId="7" borderId="1" xfId="0" applyFont="1" applyFill="1" applyBorder="1" applyAlignment="1"/>
    <xf numFmtId="4" fontId="0" fillId="7" borderId="1" xfId="0" applyNumberFormat="1" applyFill="1" applyBorder="1"/>
    <xf numFmtId="0" fontId="1" fillId="7" borderId="1" xfId="0" applyFont="1" applyFill="1" applyBorder="1" applyAlignment="1">
      <alignment horizontal="left" indent="1"/>
    </xf>
    <xf numFmtId="0" fontId="1" fillId="8" borderId="1" xfId="0" applyFont="1" applyFill="1" applyBorder="1" applyAlignment="1"/>
    <xf numFmtId="4" fontId="0" fillId="8" borderId="1" xfId="0" applyNumberFormat="1" applyFill="1" applyBorder="1"/>
    <xf numFmtId="0" fontId="3" fillId="8" borderId="1" xfId="0" applyFont="1" applyFill="1" applyBorder="1" applyAlignment="1"/>
    <xf numFmtId="0" fontId="1" fillId="8" borderId="1" xfId="0" applyFont="1" applyFill="1" applyBorder="1" applyAlignment="1">
      <alignment horizontal="left" indent="1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9" fontId="0" fillId="4" borderId="1" xfId="1" applyFont="1" applyFill="1" applyBorder="1"/>
    <xf numFmtId="3" fontId="0" fillId="4" borderId="1" xfId="0" applyNumberFormat="1" applyFill="1" applyBorder="1" applyAlignment="1">
      <alignment horizontal="right"/>
    </xf>
    <xf numFmtId="3" fontId="0" fillId="4" borderId="1" xfId="0" applyNumberFormat="1" applyFill="1" applyBorder="1"/>
    <xf numFmtId="3" fontId="0" fillId="5" borderId="1" xfId="0" applyNumberFormat="1" applyFill="1" applyBorder="1" applyAlignment="1">
      <alignment horizontal="right"/>
    </xf>
    <xf numFmtId="3" fontId="0" fillId="5" borderId="1" xfId="0" applyNumberFormat="1" applyFill="1" applyBorder="1"/>
    <xf numFmtId="9" fontId="0" fillId="5" borderId="1" xfId="1" applyFont="1" applyFill="1" applyBorder="1"/>
    <xf numFmtId="0" fontId="5" fillId="2" borderId="1" xfId="0" applyFont="1" applyFill="1" applyBorder="1" applyAlignment="1"/>
    <xf numFmtId="4" fontId="5" fillId="2" borderId="1" xfId="0" applyNumberFormat="1" applyFont="1" applyFill="1" applyBorder="1" applyAlignment="1">
      <alignment horizontal="right"/>
    </xf>
    <xf numFmtId="4" fontId="5" fillId="2" borderId="1" xfId="0" applyNumberFormat="1" applyFont="1" applyFill="1" applyBorder="1"/>
    <xf numFmtId="9" fontId="5" fillId="2" borderId="1" xfId="1" applyFont="1" applyFill="1" applyBorder="1"/>
    <xf numFmtId="9" fontId="0" fillId="6" borderId="1" xfId="1" applyFont="1" applyFill="1" applyBorder="1"/>
    <xf numFmtId="9" fontId="0" fillId="7" borderId="1" xfId="1" applyFont="1" applyFill="1" applyBorder="1"/>
    <xf numFmtId="9" fontId="0" fillId="8" borderId="1" xfId="1" applyFont="1" applyFill="1" applyBorder="1"/>
    <xf numFmtId="0" fontId="5" fillId="9" borderId="1" xfId="0" applyFont="1" applyFill="1" applyBorder="1" applyAlignment="1">
      <alignment horizontal="right"/>
    </xf>
    <xf numFmtId="0" fontId="0" fillId="9" borderId="1" xfId="0" applyFill="1" applyBorder="1"/>
    <xf numFmtId="0" fontId="3" fillId="9" borderId="1" xfId="0" applyFont="1" applyFill="1" applyBorder="1" applyAlignment="1"/>
    <xf numFmtId="4" fontId="0" fillId="9" borderId="1" xfId="0" applyNumberFormat="1" applyFill="1" applyBorder="1" applyAlignment="1">
      <alignment horizontal="right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horizontal="left" indent="1"/>
    </xf>
    <xf numFmtId="0" fontId="5" fillId="9" borderId="1" xfId="0" applyFont="1" applyFill="1" applyBorder="1" applyAlignment="1">
      <alignment horizontal="center"/>
    </xf>
    <xf numFmtId="4" fontId="0" fillId="9" borderId="1" xfId="0" applyNumberFormat="1" applyFill="1" applyBorder="1" applyAlignment="1">
      <alignment horizontal="center"/>
    </xf>
    <xf numFmtId="9" fontId="0" fillId="9" borderId="1" xfId="1" applyFont="1" applyFill="1" applyBorder="1" applyAlignment="1">
      <alignment horizontal="center"/>
    </xf>
    <xf numFmtId="4" fontId="3" fillId="9" borderId="1" xfId="0" applyNumberFormat="1" applyFont="1" applyFill="1" applyBorder="1" applyAlignment="1">
      <alignment horizontal="right"/>
    </xf>
    <xf numFmtId="4" fontId="3" fillId="9" borderId="1" xfId="0" applyNumberFormat="1" applyFont="1" applyFill="1" applyBorder="1" applyAlignment="1">
      <alignment horizontal="center"/>
    </xf>
    <xf numFmtId="9" fontId="3" fillId="9" borderId="1" xfId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 indent="1"/>
    </xf>
    <xf numFmtId="9" fontId="4" fillId="0" borderId="0" xfId="1" applyFont="1" applyAlignment="1">
      <alignment horizontal="center"/>
    </xf>
    <xf numFmtId="9" fontId="5" fillId="0" borderId="0" xfId="1" applyFont="1" applyAlignment="1">
      <alignment horizontal="center"/>
    </xf>
    <xf numFmtId="9" fontId="6" fillId="0" borderId="0" xfId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4" borderId="1" xfId="1" applyNumberFormat="1" applyFont="1" applyFill="1" applyBorder="1" applyAlignment="1">
      <alignment horizontal="center"/>
    </xf>
    <xf numFmtId="9" fontId="0" fillId="5" borderId="1" xfId="1" applyFont="1" applyFill="1" applyBorder="1" applyAlignment="1">
      <alignment horizontal="center"/>
    </xf>
    <xf numFmtId="9" fontId="0" fillId="4" borderId="1" xfId="1" applyFont="1" applyFill="1" applyBorder="1" applyAlignment="1">
      <alignment horizontal="center"/>
    </xf>
    <xf numFmtId="9" fontId="5" fillId="2" borderId="1" xfId="1" applyFont="1" applyFill="1" applyBorder="1" applyAlignment="1">
      <alignment horizontal="center"/>
    </xf>
    <xf numFmtId="164" fontId="0" fillId="6" borderId="1" xfId="1" applyNumberFormat="1" applyFont="1" applyFill="1" applyBorder="1" applyAlignment="1">
      <alignment horizontal="center"/>
    </xf>
    <xf numFmtId="164" fontId="0" fillId="7" borderId="1" xfId="1" applyNumberFormat="1" applyFont="1" applyFill="1" applyBorder="1" applyAlignment="1">
      <alignment horizontal="center"/>
    </xf>
    <xf numFmtId="164" fontId="0" fillId="8" borderId="1" xfId="1" applyNumberFormat="1" applyFont="1" applyFill="1" applyBorder="1" applyAlignment="1">
      <alignment horizontal="center"/>
    </xf>
    <xf numFmtId="164" fontId="3" fillId="9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140804</xdr:colOff>
      <xdr:row>42</xdr:row>
      <xdr:rowOff>99391</xdr:rowOff>
    </xdr:from>
    <xdr:to>
      <xdr:col>7</xdr:col>
      <xdr:colOff>1399761</xdr:colOff>
      <xdr:row>54</xdr:row>
      <xdr:rowOff>99391</xdr:rowOff>
    </xdr:to>
    <xdr:sp macro="" textlink="">
      <xdr:nvSpPr>
        <xdr:cNvPr id="2" name="Sağ Ayraç 1"/>
        <xdr:cNvSpPr/>
      </xdr:nvSpPr>
      <xdr:spPr>
        <a:xfrm>
          <a:off x="10668000" y="8423413"/>
          <a:ext cx="1258957" cy="2286000"/>
        </a:xfrm>
        <a:prstGeom prst="rightBrac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140804</xdr:colOff>
      <xdr:row>54</xdr:row>
      <xdr:rowOff>149087</xdr:rowOff>
    </xdr:from>
    <xdr:to>
      <xdr:col>7</xdr:col>
      <xdr:colOff>1399761</xdr:colOff>
      <xdr:row>62</xdr:row>
      <xdr:rowOff>173935</xdr:rowOff>
    </xdr:to>
    <xdr:sp macro="" textlink="">
      <xdr:nvSpPr>
        <xdr:cNvPr id="3" name="Sağ Ayraç 2"/>
        <xdr:cNvSpPr/>
      </xdr:nvSpPr>
      <xdr:spPr>
        <a:xfrm>
          <a:off x="10668000" y="10759109"/>
          <a:ext cx="1258957" cy="1548848"/>
        </a:xfrm>
        <a:prstGeom prst="rightBrac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1242391</xdr:colOff>
      <xdr:row>42</xdr:row>
      <xdr:rowOff>86138</xdr:rowOff>
    </xdr:from>
    <xdr:to>
      <xdr:col>9</xdr:col>
      <xdr:colOff>997227</xdr:colOff>
      <xdr:row>63</xdr:row>
      <xdr:rowOff>57977</xdr:rowOff>
    </xdr:to>
    <xdr:sp macro="" textlink="">
      <xdr:nvSpPr>
        <xdr:cNvPr id="4" name="Sağ Ayraç 3"/>
        <xdr:cNvSpPr/>
      </xdr:nvSpPr>
      <xdr:spPr>
        <a:xfrm>
          <a:off x="16971065" y="8410160"/>
          <a:ext cx="1295401" cy="4104860"/>
        </a:xfrm>
        <a:prstGeom prst="rightBrac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828261</xdr:colOff>
      <xdr:row>42</xdr:row>
      <xdr:rowOff>165652</xdr:rowOff>
    </xdr:from>
    <xdr:to>
      <xdr:col>7</xdr:col>
      <xdr:colOff>2153478</xdr:colOff>
      <xdr:row>44</xdr:row>
      <xdr:rowOff>16565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Metin kutusu 4"/>
            <xdr:cNvSpPr txBox="1"/>
          </xdr:nvSpPr>
          <xdr:spPr>
            <a:xfrm>
              <a:off x="11355457" y="8489674"/>
              <a:ext cx="1325217" cy="231913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% </m:t>
                    </m:r>
                    <m:r>
                      <a:rPr lang="tr-TR" sz="11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∆</m:t>
                    </m:r>
                    <m: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m:rPr>
                        <m:sty m:val="p"/>
                      </m:rP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NET</m:t>
                    </m:r>
                    <m: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m:rPr>
                        <m:sty m:val="p"/>
                      </m:rP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SATI</m:t>
                    </m:r>
                    <m: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Ş</m:t>
                    </m:r>
                    <m:r>
                      <m:rPr>
                        <m:sty m:val="p"/>
                      </m:rP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LAR</m:t>
                    </m:r>
                  </m:oMath>
                </m:oMathPara>
              </a14:m>
              <a:endParaRPr lang="tr-TR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tr-TR" sz="1100"/>
            </a:p>
          </xdr:txBody>
        </xdr:sp>
      </mc:Choice>
      <mc:Fallback xmlns="">
        <xdr:sp macro="" textlink="">
          <xdr:nvSpPr>
            <xdr:cNvPr id="5" name="Metin kutusu 4"/>
            <xdr:cNvSpPr txBox="1"/>
          </xdr:nvSpPr>
          <xdr:spPr>
            <a:xfrm>
              <a:off x="11355457" y="8489674"/>
              <a:ext cx="1325217" cy="231913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tr-TR" sz="11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% </a:t>
              </a:r>
              <a:r>
                <a:rPr lang="tr-TR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∆</a:t>
              </a:r>
              <a:r>
                <a:rPr lang="tr-TR" sz="11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 NET SATIŞLAR</a:t>
              </a:r>
              <a:endParaRPr lang="tr-TR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tr-TR" sz="1100"/>
            </a:p>
          </xdr:txBody>
        </xdr:sp>
      </mc:Fallback>
    </mc:AlternateContent>
    <xdr:clientData/>
  </xdr:twoCellAnchor>
  <xdr:twoCellAnchor>
    <xdr:from>
      <xdr:col>7</xdr:col>
      <xdr:colOff>803414</xdr:colOff>
      <xdr:row>53</xdr:row>
      <xdr:rowOff>140803</xdr:rowOff>
    </xdr:from>
    <xdr:to>
      <xdr:col>7</xdr:col>
      <xdr:colOff>1764196</xdr:colOff>
      <xdr:row>54</xdr:row>
      <xdr:rowOff>182217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Metin kutusu 5"/>
            <xdr:cNvSpPr txBox="1"/>
          </xdr:nvSpPr>
          <xdr:spPr>
            <a:xfrm>
              <a:off x="11330610" y="10560325"/>
              <a:ext cx="960782" cy="231914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% </m:t>
                    </m:r>
                    <m:r>
                      <a:rPr lang="tr-TR" sz="11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∆</m:t>
                    </m:r>
                    <m: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m:rPr>
                        <m:sty m:val="p"/>
                      </m:rP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FV</m:t>
                    </m:r>
                    <m: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Ö</m:t>
                    </m:r>
                    <m:r>
                      <m:rPr>
                        <m:sty m:val="p"/>
                      </m:rP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K</m:t>
                    </m:r>
                  </m:oMath>
                </m:oMathPara>
              </a14:m>
              <a:endParaRPr lang="tr-TR" sz="1100"/>
            </a:p>
          </xdr:txBody>
        </xdr:sp>
      </mc:Choice>
      <mc:Fallback xmlns="">
        <xdr:sp macro="" textlink="">
          <xdr:nvSpPr>
            <xdr:cNvPr id="6" name="Metin kutusu 5"/>
            <xdr:cNvSpPr txBox="1"/>
          </xdr:nvSpPr>
          <xdr:spPr>
            <a:xfrm>
              <a:off x="11330610" y="10560325"/>
              <a:ext cx="960782" cy="231914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tr-TR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% </a:t>
              </a:r>
              <a:r>
                <a:rPr lang="tr-TR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∆</a:t>
              </a:r>
              <a:r>
                <a:rPr lang="tr-TR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tr-TR" sz="11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FVÖK</a:t>
              </a:r>
              <a:endParaRPr lang="tr-TR" sz="1100"/>
            </a:p>
          </xdr:txBody>
        </xdr:sp>
      </mc:Fallback>
    </mc:AlternateContent>
    <xdr:clientData/>
  </xdr:twoCellAnchor>
  <xdr:twoCellAnchor>
    <xdr:from>
      <xdr:col>7</xdr:col>
      <xdr:colOff>836543</xdr:colOff>
      <xdr:row>61</xdr:row>
      <xdr:rowOff>182217</xdr:rowOff>
    </xdr:from>
    <xdr:to>
      <xdr:col>7</xdr:col>
      <xdr:colOff>1764195</xdr:colOff>
      <xdr:row>63</xdr:row>
      <xdr:rowOff>57978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Metin kutusu 7"/>
            <xdr:cNvSpPr txBox="1"/>
          </xdr:nvSpPr>
          <xdr:spPr>
            <a:xfrm>
              <a:off x="11363739" y="12125739"/>
              <a:ext cx="927652" cy="25676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% </m:t>
                    </m:r>
                    <m:r>
                      <a:rPr lang="tr-TR" sz="11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∆</m:t>
                    </m:r>
                    <m: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m:rPr>
                        <m:sty m:val="p"/>
                      </m:rPr>
                      <a:rPr lang="tr-TR" sz="1100" b="0" i="0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VSNK</m:t>
                    </m:r>
                  </m:oMath>
                </m:oMathPara>
              </a14:m>
              <a:endParaRPr lang="tr-TR" sz="1100"/>
            </a:p>
          </xdr:txBody>
        </xdr:sp>
      </mc:Choice>
      <mc:Fallback xmlns="">
        <xdr:sp macro="" textlink="">
          <xdr:nvSpPr>
            <xdr:cNvPr id="8" name="Metin kutusu 7"/>
            <xdr:cNvSpPr txBox="1"/>
          </xdr:nvSpPr>
          <xdr:spPr>
            <a:xfrm>
              <a:off x="11363739" y="12125739"/>
              <a:ext cx="927652" cy="25676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tr-TR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% </a:t>
              </a:r>
              <a:r>
                <a:rPr lang="tr-TR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∆</a:t>
              </a:r>
              <a:r>
                <a:rPr lang="tr-TR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tr-TR" sz="11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VSNK</a:t>
              </a:r>
              <a:endParaRPr lang="tr-TR" sz="1100"/>
            </a:p>
          </xdr:txBody>
        </xdr:sp>
      </mc:Fallback>
    </mc:AlternateContent>
    <xdr:clientData/>
  </xdr:twoCellAnchor>
  <xdr:twoCellAnchor>
    <xdr:from>
      <xdr:col>7</xdr:col>
      <xdr:colOff>1673086</xdr:colOff>
      <xdr:row>47</xdr:row>
      <xdr:rowOff>24847</xdr:rowOff>
    </xdr:from>
    <xdr:to>
      <xdr:col>7</xdr:col>
      <xdr:colOff>5136231</xdr:colOff>
      <xdr:row>49</xdr:row>
      <xdr:rowOff>182216</xdr:rowOff>
    </xdr:to>
    <xdr:pic>
      <xdr:nvPicPr>
        <xdr:cNvPr id="10" name="Resim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0282" y="9301369"/>
          <a:ext cx="3463145" cy="538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1590260</xdr:colOff>
      <xdr:row>57</xdr:row>
      <xdr:rowOff>66262</xdr:rowOff>
    </xdr:from>
    <xdr:to>
      <xdr:col>7</xdr:col>
      <xdr:colOff>5112555</xdr:colOff>
      <xdr:row>60</xdr:row>
      <xdr:rowOff>74544</xdr:rowOff>
    </xdr:to>
    <xdr:pic>
      <xdr:nvPicPr>
        <xdr:cNvPr id="11" name="Resim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7456" y="11247784"/>
          <a:ext cx="3522295" cy="579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1167848</xdr:colOff>
      <xdr:row>50</xdr:row>
      <xdr:rowOff>173936</xdr:rowOff>
    </xdr:from>
    <xdr:to>
      <xdr:col>14</xdr:col>
      <xdr:colOff>273327</xdr:colOff>
      <xdr:row>54</xdr:row>
      <xdr:rowOff>0</xdr:rowOff>
    </xdr:to>
    <xdr:pic>
      <xdr:nvPicPr>
        <xdr:cNvPr id="12" name="Resim 1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37087" y="10071653"/>
          <a:ext cx="3818283" cy="66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3"/>
  <sheetViews>
    <sheetView topLeftCell="D34" zoomScaleNormal="100" workbookViewId="0">
      <selection activeCell="C42" sqref="C42:D63"/>
    </sheetView>
  </sheetViews>
  <sheetFormatPr defaultRowHeight="15" x14ac:dyDescent="0.25"/>
  <cols>
    <col min="1" max="1" width="2.28515625" customWidth="1"/>
    <col min="2" max="2" width="78" bestFit="1" customWidth="1"/>
    <col min="3" max="4" width="23.140625" style="4" bestFit="1" customWidth="1"/>
    <col min="5" max="5" width="21.7109375" bestFit="1" customWidth="1"/>
    <col min="6" max="6" width="8.42578125" bestFit="1" customWidth="1"/>
    <col min="7" max="7" width="1.28515625" customWidth="1"/>
    <col min="8" max="8" width="78" bestFit="1" customWidth="1"/>
    <col min="9" max="10" width="23.140625" bestFit="1" customWidth="1"/>
    <col min="11" max="11" width="21.7109375" bestFit="1" customWidth="1"/>
    <col min="12" max="12" width="7.42578125" bestFit="1" customWidth="1"/>
    <col min="15" max="15" width="22.42578125" bestFit="1" customWidth="1"/>
  </cols>
  <sheetData>
    <row r="1" spans="2:12" ht="18.75" x14ac:dyDescent="0.3">
      <c r="B1" s="65" t="s">
        <v>62</v>
      </c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2:12" ht="18.75" x14ac:dyDescent="0.3">
      <c r="B2" s="6"/>
      <c r="C2" s="5"/>
      <c r="D2" s="5"/>
      <c r="E2" s="6"/>
      <c r="F2" s="6"/>
      <c r="G2" s="6"/>
      <c r="H2" s="6"/>
      <c r="I2" s="6"/>
      <c r="J2" s="6"/>
      <c r="K2" s="6"/>
      <c r="L2" s="6"/>
    </row>
    <row r="3" spans="2:12" ht="4.5" customHeight="1" x14ac:dyDescent="0.3">
      <c r="B3" s="21"/>
      <c r="C3" s="22"/>
      <c r="D3" s="22"/>
      <c r="E3" s="21"/>
      <c r="F3" s="21"/>
      <c r="G3" s="21"/>
      <c r="H3" s="21"/>
      <c r="I3" s="21"/>
      <c r="J3" s="21"/>
      <c r="K3" s="21"/>
      <c r="L3" s="21"/>
    </row>
    <row r="4" spans="2:12" ht="18.75" x14ac:dyDescent="0.3">
      <c r="B4" s="6"/>
      <c r="C4" s="5"/>
      <c r="D4" s="5"/>
      <c r="E4" s="66" t="s">
        <v>64</v>
      </c>
      <c r="F4" s="66"/>
      <c r="G4" s="21"/>
      <c r="H4" s="6"/>
      <c r="I4" s="5"/>
      <c r="J4" s="5"/>
      <c r="K4" s="66" t="s">
        <v>64</v>
      </c>
      <c r="L4" s="66"/>
    </row>
    <row r="5" spans="2:12" ht="18.75" x14ac:dyDescent="0.3">
      <c r="C5" s="23" t="s">
        <v>0</v>
      </c>
      <c r="D5" s="23" t="s">
        <v>61</v>
      </c>
      <c r="E5" s="56" t="s">
        <v>65</v>
      </c>
      <c r="F5" s="56" t="s">
        <v>66</v>
      </c>
      <c r="G5" s="3"/>
      <c r="I5" s="23" t="s">
        <v>0</v>
      </c>
      <c r="J5" s="24" t="s">
        <v>61</v>
      </c>
      <c r="K5" s="56" t="s">
        <v>65</v>
      </c>
      <c r="L5" s="56" t="s">
        <v>66</v>
      </c>
    </row>
    <row r="6" spans="2:12" x14ac:dyDescent="0.25">
      <c r="B6" s="7" t="s">
        <v>1</v>
      </c>
      <c r="C6" s="26">
        <v>8366087000</v>
      </c>
      <c r="D6" s="26">
        <v>10314397000</v>
      </c>
      <c r="E6" s="27">
        <f>D6-C6</f>
        <v>1948310000</v>
      </c>
      <c r="F6" s="25">
        <f>E6/C6</f>
        <v>0.23288187177589714</v>
      </c>
      <c r="G6" s="3"/>
      <c r="H6" s="11" t="s">
        <v>20</v>
      </c>
      <c r="I6" s="12">
        <v>3772592000</v>
      </c>
      <c r="J6" s="12">
        <v>6005159000</v>
      </c>
      <c r="K6" s="12">
        <f>J6-I6</f>
        <v>2232567000</v>
      </c>
      <c r="L6" s="35">
        <f>K6/I6</f>
        <v>0.59178596572330111</v>
      </c>
    </row>
    <row r="7" spans="2:12" x14ac:dyDescent="0.25">
      <c r="B7" s="8" t="s">
        <v>2</v>
      </c>
      <c r="C7" s="26">
        <v>3438587000</v>
      </c>
      <c r="D7" s="26">
        <v>3164017000</v>
      </c>
      <c r="E7" s="27">
        <f t="shared" ref="E7:E16" si="0">D7-C7</f>
        <v>-274570000</v>
      </c>
      <c r="F7" s="25">
        <f t="shared" ref="F7:F16" si="1">E7/C7</f>
        <v>-7.9849659176865387E-2</v>
      </c>
      <c r="G7" s="3"/>
      <c r="H7" s="13" t="s">
        <v>21</v>
      </c>
      <c r="I7" s="12">
        <v>956852000</v>
      </c>
      <c r="J7" s="12">
        <v>1899428000</v>
      </c>
      <c r="K7" s="12">
        <f t="shared" ref="K7:K16" si="2">J7-I7</f>
        <v>942576000</v>
      </c>
      <c r="L7" s="35">
        <f t="shared" ref="L7:L16" si="3">K7/I7</f>
        <v>0.98508024229452418</v>
      </c>
    </row>
    <row r="8" spans="2:12" x14ac:dyDescent="0.25">
      <c r="B8" s="8" t="s">
        <v>3</v>
      </c>
      <c r="C8" s="26">
        <v>95200000</v>
      </c>
      <c r="D8" s="26">
        <v>221911000</v>
      </c>
      <c r="E8" s="27">
        <f t="shared" si="0"/>
        <v>126711000</v>
      </c>
      <c r="F8" s="25">
        <f t="shared" si="1"/>
        <v>1.3309978991596638</v>
      </c>
      <c r="G8" s="3"/>
      <c r="H8" s="13" t="s">
        <v>22</v>
      </c>
      <c r="I8" s="12">
        <v>998571000</v>
      </c>
      <c r="J8" s="12">
        <v>1203331000</v>
      </c>
      <c r="K8" s="12">
        <f t="shared" si="2"/>
        <v>204760000</v>
      </c>
      <c r="L8" s="35">
        <f t="shared" si="3"/>
        <v>0.20505302076667559</v>
      </c>
    </row>
    <row r="9" spans="2:12" x14ac:dyDescent="0.25">
      <c r="B9" s="8" t="s">
        <v>4</v>
      </c>
      <c r="C9" s="26">
        <v>2338278000</v>
      </c>
      <c r="D9" s="26">
        <v>3234587000</v>
      </c>
      <c r="E9" s="27">
        <f t="shared" si="0"/>
        <v>896309000</v>
      </c>
      <c r="F9" s="25">
        <f t="shared" si="1"/>
        <v>0.3833201184803518</v>
      </c>
      <c r="G9" s="3"/>
      <c r="H9" s="13" t="s">
        <v>23</v>
      </c>
      <c r="I9" s="12">
        <v>1151866000</v>
      </c>
      <c r="J9" s="12">
        <v>1657192000</v>
      </c>
      <c r="K9" s="12">
        <f t="shared" si="2"/>
        <v>505326000</v>
      </c>
      <c r="L9" s="35">
        <f t="shared" si="3"/>
        <v>0.43870207124787086</v>
      </c>
    </row>
    <row r="10" spans="2:12" x14ac:dyDescent="0.25">
      <c r="B10" s="8" t="s">
        <v>5</v>
      </c>
      <c r="C10" s="26">
        <v>1209000</v>
      </c>
      <c r="D10" s="26">
        <v>0</v>
      </c>
      <c r="E10" s="27">
        <f t="shared" si="0"/>
        <v>-1209000</v>
      </c>
      <c r="F10" s="25">
        <f t="shared" si="1"/>
        <v>-1</v>
      </c>
      <c r="G10" s="3"/>
      <c r="H10" s="13" t="s">
        <v>5</v>
      </c>
      <c r="I10" s="12">
        <v>20252000</v>
      </c>
      <c r="J10" s="12">
        <v>280000</v>
      </c>
      <c r="K10" s="12">
        <f t="shared" si="2"/>
        <v>-19972000</v>
      </c>
      <c r="L10" s="35">
        <f t="shared" si="3"/>
        <v>-0.98617420501678843</v>
      </c>
    </row>
    <row r="11" spans="2:12" x14ac:dyDescent="0.25">
      <c r="B11" s="8" t="s">
        <v>6</v>
      </c>
      <c r="C11" s="26">
        <v>38018000</v>
      </c>
      <c r="D11" s="26">
        <v>48565000</v>
      </c>
      <c r="E11" s="27">
        <f t="shared" si="0"/>
        <v>10547000</v>
      </c>
      <c r="F11" s="25">
        <f t="shared" si="1"/>
        <v>0.27742122152664528</v>
      </c>
      <c r="G11" s="3"/>
      <c r="H11" s="13" t="s">
        <v>24</v>
      </c>
      <c r="I11" s="12">
        <v>35546000</v>
      </c>
      <c r="J11" s="12">
        <v>55947000</v>
      </c>
      <c r="K11" s="12">
        <f t="shared" si="2"/>
        <v>20401000</v>
      </c>
      <c r="L11" s="35">
        <f t="shared" si="3"/>
        <v>0.57393236932425584</v>
      </c>
    </row>
    <row r="12" spans="2:12" x14ac:dyDescent="0.25">
      <c r="B12" s="8" t="s">
        <v>7</v>
      </c>
      <c r="C12" s="26">
        <v>2141174000</v>
      </c>
      <c r="D12" s="26">
        <v>3006188000</v>
      </c>
      <c r="E12" s="27">
        <f t="shared" si="0"/>
        <v>865014000</v>
      </c>
      <c r="F12" s="25">
        <f t="shared" si="1"/>
        <v>0.40399052108796391</v>
      </c>
      <c r="G12" s="3"/>
      <c r="H12" s="13" t="s">
        <v>25</v>
      </c>
      <c r="I12" s="12">
        <v>150540000</v>
      </c>
      <c r="J12" s="12">
        <v>53400000</v>
      </c>
      <c r="K12" s="12">
        <f t="shared" si="2"/>
        <v>-97140000</v>
      </c>
      <c r="L12" s="35">
        <f t="shared" si="3"/>
        <v>-0.64527700278995614</v>
      </c>
    </row>
    <row r="13" spans="2:12" x14ac:dyDescent="0.25">
      <c r="B13" s="8" t="s">
        <v>8</v>
      </c>
      <c r="C13" s="26">
        <v>167443000</v>
      </c>
      <c r="D13" s="26">
        <v>305390000</v>
      </c>
      <c r="E13" s="27">
        <f t="shared" si="0"/>
        <v>137947000</v>
      </c>
      <c r="F13" s="25">
        <f t="shared" si="1"/>
        <v>0.8238445321691561</v>
      </c>
      <c r="G13" s="3"/>
      <c r="H13" s="13" t="s">
        <v>26</v>
      </c>
      <c r="I13" s="12">
        <v>61082000</v>
      </c>
      <c r="J13" s="12">
        <v>70092000</v>
      </c>
      <c r="K13" s="12">
        <f t="shared" si="2"/>
        <v>9010000</v>
      </c>
      <c r="L13" s="35">
        <f t="shared" si="3"/>
        <v>0.14750663043122361</v>
      </c>
    </row>
    <row r="14" spans="2:12" x14ac:dyDescent="0.25">
      <c r="B14" s="8" t="s">
        <v>9</v>
      </c>
      <c r="C14" s="26">
        <v>9940000</v>
      </c>
      <c r="D14" s="26">
        <v>34028000</v>
      </c>
      <c r="E14" s="27">
        <f t="shared" si="0"/>
        <v>24088000</v>
      </c>
      <c r="F14" s="25">
        <f t="shared" si="1"/>
        <v>2.4233400402414489</v>
      </c>
      <c r="G14" s="3"/>
      <c r="H14" s="13" t="s">
        <v>27</v>
      </c>
      <c r="I14" s="12">
        <v>132951000</v>
      </c>
      <c r="J14" s="12">
        <v>99881000</v>
      </c>
      <c r="K14" s="12">
        <f t="shared" si="2"/>
        <v>-33070000</v>
      </c>
      <c r="L14" s="35">
        <f t="shared" si="3"/>
        <v>-0.24873825695180932</v>
      </c>
    </row>
    <row r="15" spans="2:12" x14ac:dyDescent="0.25">
      <c r="B15" s="8" t="s">
        <v>10</v>
      </c>
      <c r="C15" s="26">
        <v>136034000</v>
      </c>
      <c r="D15" s="26">
        <v>299507000</v>
      </c>
      <c r="E15" s="27">
        <f t="shared" si="0"/>
        <v>163473000</v>
      </c>
      <c r="F15" s="25">
        <f t="shared" si="1"/>
        <v>1.201706926209624</v>
      </c>
      <c r="G15" s="3"/>
      <c r="H15" s="13" t="s">
        <v>28</v>
      </c>
      <c r="I15" s="12">
        <v>95705000</v>
      </c>
      <c r="J15" s="12">
        <v>174098000</v>
      </c>
      <c r="K15" s="12">
        <f t="shared" si="2"/>
        <v>78393000</v>
      </c>
      <c r="L15" s="35">
        <f t="shared" si="3"/>
        <v>0.81911080925761459</v>
      </c>
    </row>
    <row r="16" spans="2:12" x14ac:dyDescent="0.25">
      <c r="B16" s="8" t="s">
        <v>11</v>
      </c>
      <c r="C16" s="26">
        <v>204000</v>
      </c>
      <c r="D16" s="26">
        <v>204000</v>
      </c>
      <c r="E16" s="27">
        <f t="shared" si="0"/>
        <v>0</v>
      </c>
      <c r="F16" s="25">
        <f t="shared" si="1"/>
        <v>0</v>
      </c>
      <c r="G16" s="3"/>
      <c r="H16" s="13" t="s">
        <v>29</v>
      </c>
      <c r="I16" s="12">
        <v>169227000</v>
      </c>
      <c r="J16" s="12">
        <v>218850000</v>
      </c>
      <c r="K16" s="12">
        <f t="shared" si="2"/>
        <v>49623000</v>
      </c>
      <c r="L16" s="35">
        <f t="shared" si="3"/>
        <v>0.29323334928823414</v>
      </c>
    </row>
    <row r="17" spans="2:12" x14ac:dyDescent="0.25">
      <c r="G17" s="3"/>
    </row>
    <row r="18" spans="2:12" x14ac:dyDescent="0.25">
      <c r="B18" s="9" t="s">
        <v>12</v>
      </c>
      <c r="C18" s="28">
        <v>12941406000</v>
      </c>
      <c r="D18" s="28">
        <v>17494244000</v>
      </c>
      <c r="E18" s="29">
        <f>D18-C18</f>
        <v>4552838000</v>
      </c>
      <c r="F18" s="30">
        <f>E18/C18</f>
        <v>0.35180396936777969</v>
      </c>
      <c r="G18" s="3"/>
      <c r="H18" s="14" t="s">
        <v>30</v>
      </c>
      <c r="I18" s="15">
        <v>4472486000</v>
      </c>
      <c r="J18" s="15">
        <v>5090496000</v>
      </c>
      <c r="K18" s="15">
        <f>J18-I18</f>
        <v>618010000</v>
      </c>
      <c r="L18" s="36">
        <f>K18/I18</f>
        <v>0.13818042135850173</v>
      </c>
    </row>
    <row r="19" spans="2:12" x14ac:dyDescent="0.25">
      <c r="B19" s="10" t="s">
        <v>3</v>
      </c>
      <c r="C19" s="28">
        <v>1784438000</v>
      </c>
      <c r="D19" s="28">
        <v>2383790000</v>
      </c>
      <c r="E19" s="29">
        <f t="shared" ref="E19:E27" si="4">D19-C19</f>
        <v>599352000</v>
      </c>
      <c r="F19" s="30">
        <f t="shared" ref="F19:F27" si="5">E19/C19</f>
        <v>0.33587717813675788</v>
      </c>
      <c r="G19" s="3"/>
      <c r="H19" s="16" t="s">
        <v>31</v>
      </c>
      <c r="I19" s="15">
        <v>3941320000</v>
      </c>
      <c r="J19" s="15">
        <v>4333624000</v>
      </c>
      <c r="K19" s="15">
        <f t="shared" ref="K19:K22" si="6">J19-I19</f>
        <v>392304000</v>
      </c>
      <c r="L19" s="36">
        <f t="shared" ref="L19:L22" si="7">K19/I19</f>
        <v>9.9536195995250321E-2</v>
      </c>
    </row>
    <row r="20" spans="2:12" x14ac:dyDescent="0.25">
      <c r="B20" s="10" t="s">
        <v>4</v>
      </c>
      <c r="C20" s="28">
        <v>0</v>
      </c>
      <c r="D20" s="28">
        <v>299000</v>
      </c>
      <c r="E20" s="29">
        <f t="shared" si="4"/>
        <v>299000</v>
      </c>
      <c r="F20" s="30"/>
      <c r="G20" s="3"/>
      <c r="H20" s="16" t="s">
        <v>25</v>
      </c>
      <c r="I20" s="15">
        <v>2834000</v>
      </c>
      <c r="J20" s="15">
        <v>1244000</v>
      </c>
      <c r="K20" s="15">
        <f t="shared" si="6"/>
        <v>-1590000</v>
      </c>
      <c r="L20" s="36">
        <f t="shared" si="7"/>
        <v>-0.56104446012702891</v>
      </c>
    </row>
    <row r="21" spans="2:12" x14ac:dyDescent="0.25">
      <c r="B21" s="10" t="s">
        <v>13</v>
      </c>
      <c r="C21" s="28">
        <v>712108000</v>
      </c>
      <c r="D21" s="28">
        <v>626895000</v>
      </c>
      <c r="E21" s="29">
        <f t="shared" si="4"/>
        <v>-85213000</v>
      </c>
      <c r="F21" s="30">
        <f t="shared" si="5"/>
        <v>-0.11966302864172289</v>
      </c>
      <c r="G21" s="3"/>
      <c r="H21" s="16" t="s">
        <v>32</v>
      </c>
      <c r="I21" s="15">
        <v>345811000</v>
      </c>
      <c r="J21" s="15">
        <v>400746000</v>
      </c>
      <c r="K21" s="15">
        <f t="shared" si="6"/>
        <v>54935000</v>
      </c>
      <c r="L21" s="36">
        <f t="shared" si="7"/>
        <v>0.15885845158193349</v>
      </c>
    </row>
    <row r="22" spans="2:12" x14ac:dyDescent="0.25">
      <c r="B22" s="10" t="s">
        <v>14</v>
      </c>
      <c r="C22" s="28">
        <v>583069000</v>
      </c>
      <c r="D22" s="28">
        <v>729968000</v>
      </c>
      <c r="E22" s="29">
        <f t="shared" si="4"/>
        <v>146899000</v>
      </c>
      <c r="F22" s="30">
        <f t="shared" si="5"/>
        <v>0.25194102241758692</v>
      </c>
      <c r="G22" s="3"/>
      <c r="H22" s="16" t="s">
        <v>33</v>
      </c>
      <c r="I22" s="15">
        <v>126098000</v>
      </c>
      <c r="J22" s="15">
        <v>288027000</v>
      </c>
      <c r="K22" s="15">
        <f t="shared" si="6"/>
        <v>161929000</v>
      </c>
      <c r="L22" s="36">
        <f t="shared" si="7"/>
        <v>1.2841520087550953</v>
      </c>
    </row>
    <row r="23" spans="2:12" x14ac:dyDescent="0.25">
      <c r="B23" s="10" t="s">
        <v>15</v>
      </c>
      <c r="C23" s="28">
        <v>9199542000</v>
      </c>
      <c r="D23" s="28">
        <v>12177322000</v>
      </c>
      <c r="E23" s="29">
        <f t="shared" si="4"/>
        <v>2977780000</v>
      </c>
      <c r="F23" s="30">
        <f t="shared" si="5"/>
        <v>0.32368785315616799</v>
      </c>
      <c r="G23" s="3"/>
      <c r="H23" s="1"/>
      <c r="I23" s="2"/>
      <c r="J23" s="2"/>
    </row>
    <row r="24" spans="2:12" x14ac:dyDescent="0.25">
      <c r="B24" s="10" t="s">
        <v>16</v>
      </c>
      <c r="C24" s="28">
        <v>161260000</v>
      </c>
      <c r="D24" s="28">
        <v>580100000</v>
      </c>
      <c r="E24" s="29">
        <f t="shared" si="4"/>
        <v>418840000</v>
      </c>
      <c r="F24" s="30">
        <f t="shared" si="5"/>
        <v>2.5972962917028402</v>
      </c>
      <c r="G24" s="3"/>
      <c r="H24" s="17" t="s">
        <v>34</v>
      </c>
      <c r="I24" s="18">
        <v>13062415000</v>
      </c>
      <c r="J24" s="18">
        <v>16712986000</v>
      </c>
      <c r="K24" s="18">
        <f>J24-I24</f>
        <v>3650571000</v>
      </c>
      <c r="L24" s="37">
        <f>K24/I24</f>
        <v>0.27947136880890711</v>
      </c>
    </row>
    <row r="25" spans="2:12" x14ac:dyDescent="0.25">
      <c r="B25" s="10" t="s">
        <v>17</v>
      </c>
      <c r="C25" s="28">
        <v>16585000</v>
      </c>
      <c r="D25" s="28">
        <v>26798000</v>
      </c>
      <c r="E25" s="29">
        <f t="shared" si="4"/>
        <v>10213000</v>
      </c>
      <c r="F25" s="30">
        <f t="shared" si="5"/>
        <v>0.61579740729574917</v>
      </c>
      <c r="G25" s="3"/>
      <c r="H25" s="19" t="s">
        <v>35</v>
      </c>
      <c r="I25" s="18">
        <v>9836574000</v>
      </c>
      <c r="J25" s="18">
        <v>12696168000</v>
      </c>
      <c r="K25" s="18">
        <f t="shared" ref="K25:K34" si="8">J25-I25</f>
        <v>2859594000</v>
      </c>
      <c r="L25" s="37">
        <f t="shared" ref="L25:L34" si="9">K25/I25</f>
        <v>0.29071036318132715</v>
      </c>
    </row>
    <row r="26" spans="2:12" x14ac:dyDescent="0.25">
      <c r="B26" s="10" t="s">
        <v>18</v>
      </c>
      <c r="C26" s="28">
        <v>328607000</v>
      </c>
      <c r="D26" s="28">
        <v>779449000</v>
      </c>
      <c r="E26" s="29">
        <f t="shared" si="4"/>
        <v>450842000</v>
      </c>
      <c r="F26" s="30">
        <f t="shared" si="5"/>
        <v>1.3719792944155176</v>
      </c>
      <c r="G26" s="3"/>
      <c r="H26" s="20" t="s">
        <v>36</v>
      </c>
      <c r="I26" s="18">
        <v>2250000000</v>
      </c>
      <c r="J26" s="18">
        <v>2250000000</v>
      </c>
      <c r="K26" s="18">
        <f t="shared" si="8"/>
        <v>0</v>
      </c>
      <c r="L26" s="37">
        <f t="shared" si="9"/>
        <v>0</v>
      </c>
    </row>
    <row r="27" spans="2:12" x14ac:dyDescent="0.25">
      <c r="B27" s="10" t="s">
        <v>8</v>
      </c>
      <c r="C27" s="28">
        <v>152156000</v>
      </c>
      <c r="D27" s="28">
        <v>185020000</v>
      </c>
      <c r="E27" s="29">
        <f t="shared" si="4"/>
        <v>32864000</v>
      </c>
      <c r="F27" s="30">
        <f t="shared" si="5"/>
        <v>0.21598885354504588</v>
      </c>
      <c r="G27" s="3"/>
      <c r="H27" s="20" t="s">
        <v>37</v>
      </c>
      <c r="I27" s="18">
        <v>181426000</v>
      </c>
      <c r="J27" s="18">
        <v>181426000</v>
      </c>
      <c r="K27" s="18">
        <f t="shared" si="8"/>
        <v>0</v>
      </c>
      <c r="L27" s="37">
        <f t="shared" si="9"/>
        <v>0</v>
      </c>
    </row>
    <row r="28" spans="2:12" x14ac:dyDescent="0.25">
      <c r="G28" s="3"/>
      <c r="H28" s="20" t="s">
        <v>38</v>
      </c>
      <c r="I28" s="18">
        <v>527000</v>
      </c>
      <c r="J28" s="18">
        <v>527000</v>
      </c>
      <c r="K28" s="18">
        <f t="shared" si="8"/>
        <v>0</v>
      </c>
      <c r="L28" s="37">
        <f t="shared" si="9"/>
        <v>0</v>
      </c>
    </row>
    <row r="29" spans="2:12" x14ac:dyDescent="0.25">
      <c r="G29" s="3"/>
      <c r="H29" s="20" t="s">
        <v>39</v>
      </c>
      <c r="I29" s="18">
        <v>1561041000</v>
      </c>
      <c r="J29" s="18">
        <v>2004509000</v>
      </c>
      <c r="K29" s="18">
        <f t="shared" si="8"/>
        <v>443468000</v>
      </c>
      <c r="L29" s="37">
        <f t="shared" si="9"/>
        <v>0.28408478701071915</v>
      </c>
    </row>
    <row r="30" spans="2:12" x14ac:dyDescent="0.25">
      <c r="G30" s="3"/>
      <c r="H30" s="20" t="s">
        <v>40</v>
      </c>
      <c r="I30" s="18">
        <v>877826000</v>
      </c>
      <c r="J30" s="18">
        <v>1581229000</v>
      </c>
      <c r="K30" s="18">
        <f t="shared" si="8"/>
        <v>703403000</v>
      </c>
      <c r="L30" s="37">
        <f t="shared" si="9"/>
        <v>0.8013011690243852</v>
      </c>
    </row>
    <row r="31" spans="2:12" x14ac:dyDescent="0.25">
      <c r="G31" s="3"/>
      <c r="H31" s="20" t="s">
        <v>41</v>
      </c>
      <c r="I31" s="18">
        <v>115363000</v>
      </c>
      <c r="J31" s="18">
        <v>158437000</v>
      </c>
      <c r="K31" s="18">
        <f t="shared" si="8"/>
        <v>43074000</v>
      </c>
      <c r="L31" s="37">
        <f t="shared" si="9"/>
        <v>0.37337794613524267</v>
      </c>
    </row>
    <row r="32" spans="2:12" x14ac:dyDescent="0.25">
      <c r="G32" s="3"/>
      <c r="H32" s="20" t="s">
        <v>42</v>
      </c>
      <c r="I32" s="18">
        <v>3624971000</v>
      </c>
      <c r="J32" s="18">
        <v>4127928000</v>
      </c>
      <c r="K32" s="18">
        <f t="shared" si="8"/>
        <v>502957000</v>
      </c>
      <c r="L32" s="37">
        <f t="shared" si="9"/>
        <v>0.1387478686036385</v>
      </c>
    </row>
    <row r="33" spans="2:12" x14ac:dyDescent="0.25">
      <c r="G33" s="3"/>
      <c r="H33" s="20" t="s">
        <v>43</v>
      </c>
      <c r="I33" s="18">
        <v>1225420000</v>
      </c>
      <c r="J33" s="18">
        <v>2392112000</v>
      </c>
      <c r="K33" s="18">
        <f t="shared" si="8"/>
        <v>1166692000</v>
      </c>
      <c r="L33" s="37">
        <f t="shared" si="9"/>
        <v>0.95207520686784941</v>
      </c>
    </row>
    <row r="34" spans="2:12" x14ac:dyDescent="0.25">
      <c r="G34" s="3"/>
      <c r="H34" s="17" t="s">
        <v>44</v>
      </c>
      <c r="I34" s="18">
        <v>3225841000</v>
      </c>
      <c r="J34" s="18">
        <v>4016818000</v>
      </c>
      <c r="K34" s="18">
        <f t="shared" si="8"/>
        <v>790977000</v>
      </c>
      <c r="L34" s="37">
        <f t="shared" si="9"/>
        <v>0.24520024390538778</v>
      </c>
    </row>
    <row r="35" spans="2:12" x14ac:dyDescent="0.25">
      <c r="G35" s="3"/>
    </row>
    <row r="36" spans="2:12" ht="18.75" x14ac:dyDescent="0.3">
      <c r="B36" s="31" t="s">
        <v>19</v>
      </c>
      <c r="C36" s="32">
        <v>21307493000</v>
      </c>
      <c r="D36" s="32">
        <v>27808641000</v>
      </c>
      <c r="E36" s="33">
        <f>D36-C36</f>
        <v>6501148000</v>
      </c>
      <c r="F36" s="34">
        <f>E36/C36</f>
        <v>0.30511088282417831</v>
      </c>
      <c r="G36" s="3"/>
      <c r="H36" s="31" t="s">
        <v>63</v>
      </c>
      <c r="I36" s="33">
        <v>21307493000</v>
      </c>
      <c r="J36" s="33">
        <v>27808641000</v>
      </c>
      <c r="K36" s="33">
        <f>J36-I36</f>
        <v>6501148000</v>
      </c>
      <c r="L36" s="34">
        <f>K36/I36</f>
        <v>0.30511088282417831</v>
      </c>
    </row>
    <row r="40" spans="2:12" ht="23.25" x14ac:dyDescent="0.35">
      <c r="B40" s="68" t="s">
        <v>72</v>
      </c>
      <c r="C40" s="68"/>
      <c r="D40" s="68"/>
      <c r="E40" s="68"/>
      <c r="F40" s="68"/>
    </row>
    <row r="41" spans="2:12" ht="18.75" x14ac:dyDescent="0.3">
      <c r="B41" s="39"/>
      <c r="C41" s="38"/>
      <c r="D41" s="38"/>
      <c r="E41" s="67" t="s">
        <v>64</v>
      </c>
      <c r="F41" s="67"/>
    </row>
    <row r="42" spans="2:12" ht="18.75" x14ac:dyDescent="0.3">
      <c r="B42" s="39"/>
      <c r="C42" s="38" t="s">
        <v>0</v>
      </c>
      <c r="D42" s="38" t="s">
        <v>61</v>
      </c>
      <c r="E42" s="44" t="s">
        <v>65</v>
      </c>
      <c r="F42" s="44" t="s">
        <v>66</v>
      </c>
    </row>
    <row r="43" spans="2:12" x14ac:dyDescent="0.25">
      <c r="B43" s="40" t="s">
        <v>67</v>
      </c>
      <c r="C43" s="47">
        <v>11318495000</v>
      </c>
      <c r="D43" s="47">
        <v>15550314000</v>
      </c>
      <c r="E43" s="48">
        <f>D43-C43</f>
        <v>4231819000</v>
      </c>
      <c r="F43" s="49">
        <f>E43/C43</f>
        <v>0.37388530895671201</v>
      </c>
    </row>
    <row r="44" spans="2:12" x14ac:dyDescent="0.25">
      <c r="B44" s="42" t="s">
        <v>45</v>
      </c>
      <c r="C44" s="41">
        <v>7688153000</v>
      </c>
      <c r="D44" s="41">
        <v>10392908000</v>
      </c>
      <c r="E44" s="45">
        <f t="shared" ref="E44:E63" si="10">D44-C44</f>
        <v>2704755000</v>
      </c>
      <c r="F44" s="46">
        <f t="shared" ref="F44:F63" si="11">E44/C44</f>
        <v>0.35180816510805651</v>
      </c>
    </row>
    <row r="45" spans="2:12" x14ac:dyDescent="0.25">
      <c r="B45" s="40" t="s">
        <v>46</v>
      </c>
      <c r="C45" s="47">
        <v>3630342000</v>
      </c>
      <c r="D45" s="47">
        <v>5157406000</v>
      </c>
      <c r="E45" s="48">
        <f t="shared" si="10"/>
        <v>1527064000</v>
      </c>
      <c r="F45" s="49">
        <f t="shared" si="11"/>
        <v>0.42063915741271757</v>
      </c>
    </row>
    <row r="46" spans="2:12" x14ac:dyDescent="0.25">
      <c r="B46" s="42" t="s">
        <v>47</v>
      </c>
      <c r="C46" s="41">
        <v>2152055000</v>
      </c>
      <c r="D46" s="41">
        <v>2821870000</v>
      </c>
      <c r="E46" s="45">
        <f t="shared" si="10"/>
        <v>669815000</v>
      </c>
      <c r="F46" s="46">
        <f t="shared" si="11"/>
        <v>0.31124436875451605</v>
      </c>
    </row>
    <row r="47" spans="2:12" x14ac:dyDescent="0.25">
      <c r="B47" s="43" t="s">
        <v>48</v>
      </c>
      <c r="C47" s="41">
        <v>724620000</v>
      </c>
      <c r="D47" s="41">
        <v>883630000</v>
      </c>
      <c r="E47" s="45">
        <f t="shared" si="10"/>
        <v>159010000</v>
      </c>
      <c r="F47" s="46">
        <f t="shared" si="11"/>
        <v>0.21943915431536529</v>
      </c>
    </row>
    <row r="48" spans="2:12" x14ac:dyDescent="0.25">
      <c r="B48" s="43" t="s">
        <v>49</v>
      </c>
      <c r="C48" s="41">
        <v>1370327000</v>
      </c>
      <c r="D48" s="41">
        <v>1862975000</v>
      </c>
      <c r="E48" s="45">
        <f t="shared" si="10"/>
        <v>492648000</v>
      </c>
      <c r="F48" s="46">
        <f t="shared" si="11"/>
        <v>0.35951126993775939</v>
      </c>
    </row>
    <row r="49" spans="2:15" ht="18.75" x14ac:dyDescent="0.3">
      <c r="B49" s="43" t="s">
        <v>50</v>
      </c>
      <c r="C49" s="41">
        <v>57108000</v>
      </c>
      <c r="D49" s="41">
        <v>75265000</v>
      </c>
      <c r="E49" s="45">
        <f t="shared" si="10"/>
        <v>18157000</v>
      </c>
      <c r="F49" s="46">
        <f t="shared" si="11"/>
        <v>0.3179414442810114</v>
      </c>
      <c r="I49" s="52">
        <f>F55/F43</f>
        <v>2.2116020326218213</v>
      </c>
    </row>
    <row r="50" spans="2:15" x14ac:dyDescent="0.25">
      <c r="B50" s="50" t="s">
        <v>70</v>
      </c>
      <c r="C50" s="47">
        <f>C45-C46</f>
        <v>1478287000</v>
      </c>
      <c r="D50" s="47">
        <f>D45-D46</f>
        <v>2335536000</v>
      </c>
      <c r="E50" s="48">
        <f t="shared" ref="E50" si="12">D50-C50</f>
        <v>857249000</v>
      </c>
      <c r="F50" s="49">
        <f t="shared" ref="F50" si="13">E50/C50</f>
        <v>0.57989348482398884</v>
      </c>
    </row>
    <row r="51" spans="2:15" x14ac:dyDescent="0.25">
      <c r="B51" s="42" t="s">
        <v>51</v>
      </c>
      <c r="C51" s="41">
        <v>552096000</v>
      </c>
      <c r="D51" s="41">
        <v>1125937000</v>
      </c>
      <c r="E51" s="45">
        <f t="shared" si="10"/>
        <v>573841000</v>
      </c>
      <c r="F51" s="46">
        <f t="shared" si="11"/>
        <v>1.0393862661566104</v>
      </c>
    </row>
    <row r="52" spans="2:15" x14ac:dyDescent="0.25">
      <c r="B52" s="42" t="s">
        <v>52</v>
      </c>
      <c r="C52" s="41">
        <v>346376000</v>
      </c>
      <c r="D52" s="41">
        <v>606358000</v>
      </c>
      <c r="E52" s="45">
        <f t="shared" si="10"/>
        <v>259982000</v>
      </c>
      <c r="F52" s="46">
        <f t="shared" si="11"/>
        <v>0.75057740721066124</v>
      </c>
    </row>
    <row r="53" spans="2:15" ht="21" x14ac:dyDescent="0.35">
      <c r="B53" s="42" t="s">
        <v>53</v>
      </c>
      <c r="C53" s="41">
        <v>344036000</v>
      </c>
      <c r="D53" s="41">
        <v>1127564000</v>
      </c>
      <c r="E53" s="45">
        <f t="shared" si="10"/>
        <v>783528000</v>
      </c>
      <c r="F53" s="46">
        <f t="shared" si="11"/>
        <v>2.2774593356509203</v>
      </c>
      <c r="O53" s="53">
        <f>I49*I59</f>
        <v>2.5202705891329429</v>
      </c>
    </row>
    <row r="54" spans="2:15" x14ac:dyDescent="0.25">
      <c r="B54" s="42" t="s">
        <v>54</v>
      </c>
      <c r="C54" s="41">
        <v>48538000</v>
      </c>
      <c r="D54" s="41">
        <v>366350000</v>
      </c>
      <c r="E54" s="45">
        <f t="shared" si="10"/>
        <v>317812000</v>
      </c>
      <c r="F54" s="46">
        <f t="shared" si="11"/>
        <v>6.5476945898059249</v>
      </c>
    </row>
    <row r="55" spans="2:15" x14ac:dyDescent="0.25">
      <c r="B55" s="40" t="s">
        <v>71</v>
      </c>
      <c r="C55" s="47">
        <f>C50+C51-C52+C53-C54</f>
        <v>1979505000</v>
      </c>
      <c r="D55" s="47">
        <f>D50+D51-D52+D53-D54</f>
        <v>3616329000</v>
      </c>
      <c r="E55" s="48">
        <f t="shared" ref="E55" si="14">D55-C55</f>
        <v>1636824000</v>
      </c>
      <c r="F55" s="49">
        <f t="shared" ref="F55" si="15">E55/C55</f>
        <v>0.82688550925610194</v>
      </c>
    </row>
    <row r="56" spans="2:15" x14ac:dyDescent="0.25">
      <c r="B56" s="42" t="s">
        <v>55</v>
      </c>
      <c r="C56" s="41">
        <v>172080000</v>
      </c>
      <c r="D56" s="41">
        <v>132754000</v>
      </c>
      <c r="E56" s="45">
        <f t="shared" si="10"/>
        <v>-39326000</v>
      </c>
      <c r="F56" s="46">
        <f t="shared" si="11"/>
        <v>-0.22853324035332404</v>
      </c>
    </row>
    <row r="57" spans="2:15" x14ac:dyDescent="0.25">
      <c r="B57" s="42" t="s">
        <v>56</v>
      </c>
      <c r="C57" s="41">
        <v>1024676000</v>
      </c>
      <c r="D57" s="41">
        <v>2057743000</v>
      </c>
      <c r="E57" s="45">
        <f t="shared" si="10"/>
        <v>1033067000</v>
      </c>
      <c r="F57" s="46">
        <f t="shared" si="11"/>
        <v>1.0081889299642033</v>
      </c>
    </row>
    <row r="58" spans="2:15" x14ac:dyDescent="0.25">
      <c r="B58" s="42" t="s">
        <v>57</v>
      </c>
      <c r="C58" s="41">
        <v>1234497000</v>
      </c>
      <c r="D58" s="41">
        <v>2431476000</v>
      </c>
      <c r="E58" s="45">
        <f t="shared" si="10"/>
        <v>1196979000</v>
      </c>
      <c r="F58" s="46">
        <f t="shared" si="11"/>
        <v>0.96960867462618383</v>
      </c>
    </row>
    <row r="59" spans="2:15" ht="15.75" x14ac:dyDescent="0.25">
      <c r="B59" s="40" t="s">
        <v>69</v>
      </c>
      <c r="C59" s="47">
        <v>1941764000</v>
      </c>
      <c r="D59" s="47">
        <v>3467396000</v>
      </c>
      <c r="E59" s="48">
        <f t="shared" si="10"/>
        <v>1525632000</v>
      </c>
      <c r="F59" s="49">
        <f t="shared" si="11"/>
        <v>0.78569383303017259</v>
      </c>
      <c r="I59" s="51">
        <f>F63/F55</f>
        <v>1.1395678571271701</v>
      </c>
    </row>
    <row r="60" spans="2:15" x14ac:dyDescent="0.25">
      <c r="B60" s="42" t="s">
        <v>58</v>
      </c>
      <c r="C60" s="41">
        <v>204808000</v>
      </c>
      <c r="D60" s="41">
        <v>93720000</v>
      </c>
      <c r="E60" s="45">
        <f t="shared" si="10"/>
        <v>-111088000</v>
      </c>
      <c r="F60" s="46">
        <f t="shared" si="11"/>
        <v>-0.54240068747314563</v>
      </c>
    </row>
    <row r="61" spans="2:15" x14ac:dyDescent="0.25">
      <c r="B61" s="43" t="s">
        <v>59</v>
      </c>
      <c r="C61" s="41">
        <v>225268000</v>
      </c>
      <c r="D61" s="41">
        <v>510320000</v>
      </c>
      <c r="E61" s="45">
        <f t="shared" si="10"/>
        <v>285052000</v>
      </c>
      <c r="F61" s="46">
        <f t="shared" si="11"/>
        <v>1.2653905570254098</v>
      </c>
    </row>
    <row r="62" spans="2:15" x14ac:dyDescent="0.25">
      <c r="B62" s="43" t="s">
        <v>60</v>
      </c>
      <c r="C62" s="41">
        <v>20460000</v>
      </c>
      <c r="D62" s="41">
        <v>416600000</v>
      </c>
      <c r="E62" s="45">
        <f t="shared" si="10"/>
        <v>396140000</v>
      </c>
      <c r="F62" s="46">
        <f t="shared" si="11"/>
        <v>19.361681329423266</v>
      </c>
    </row>
    <row r="63" spans="2:15" x14ac:dyDescent="0.25">
      <c r="B63" s="40" t="s">
        <v>68</v>
      </c>
      <c r="C63" s="47">
        <v>1736956000</v>
      </c>
      <c r="D63" s="47">
        <v>3373676000</v>
      </c>
      <c r="E63" s="48">
        <f t="shared" si="10"/>
        <v>1636720000</v>
      </c>
      <c r="F63" s="49">
        <f t="shared" si="11"/>
        <v>0.94229214787248494</v>
      </c>
    </row>
  </sheetData>
  <mergeCells count="5">
    <mergeCell ref="B1:L1"/>
    <mergeCell ref="E4:F4"/>
    <mergeCell ref="K4:L4"/>
    <mergeCell ref="E41:F41"/>
    <mergeCell ref="B40:F40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3"/>
  <sheetViews>
    <sheetView tabSelected="1" topLeftCell="A9" zoomScale="160" zoomScaleNormal="160" workbookViewId="0">
      <selection activeCell="C46" sqref="C46"/>
    </sheetView>
  </sheetViews>
  <sheetFormatPr defaultRowHeight="15" x14ac:dyDescent="0.25"/>
  <cols>
    <col min="1" max="1" width="2.28515625" customWidth="1"/>
    <col min="2" max="2" width="78" bestFit="1" customWidth="1"/>
    <col min="3" max="4" width="23.140625" style="4" bestFit="1" customWidth="1"/>
    <col min="5" max="5" width="8.5703125" bestFit="1" customWidth="1"/>
    <col min="6" max="6" width="7.5703125" bestFit="1" customWidth="1"/>
    <col min="7" max="7" width="1.28515625" customWidth="1"/>
    <col min="8" max="8" width="78" bestFit="1" customWidth="1"/>
    <col min="9" max="10" width="23.140625" bestFit="1" customWidth="1"/>
    <col min="11" max="12" width="7.5703125" bestFit="1" customWidth="1"/>
    <col min="15" max="15" width="22.42578125" bestFit="1" customWidth="1"/>
  </cols>
  <sheetData>
    <row r="1" spans="2:12" ht="18.75" x14ac:dyDescent="0.3">
      <c r="B1" s="65" t="s">
        <v>62</v>
      </c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2:12" ht="18.75" x14ac:dyDescent="0.3">
      <c r="B2" s="6"/>
      <c r="C2" s="5"/>
      <c r="D2" s="5"/>
      <c r="E2" s="6"/>
      <c r="F2" s="6"/>
      <c r="G2" s="6"/>
      <c r="H2" s="6"/>
      <c r="I2" s="6"/>
      <c r="J2" s="6"/>
      <c r="K2" s="6"/>
      <c r="L2" s="6"/>
    </row>
    <row r="3" spans="2:12" ht="4.5" customHeight="1" x14ac:dyDescent="0.3">
      <c r="B3" s="21"/>
      <c r="C3" s="22"/>
      <c r="D3" s="22"/>
      <c r="E3" s="21"/>
      <c r="F3" s="21"/>
      <c r="G3" s="21"/>
      <c r="H3" s="21"/>
      <c r="I3" s="21"/>
      <c r="J3" s="21"/>
      <c r="K3" s="21"/>
      <c r="L3" s="21"/>
    </row>
    <row r="4" spans="2:12" ht="18.75" x14ac:dyDescent="0.3">
      <c r="B4" s="6"/>
      <c r="C4" s="5"/>
      <c r="D4" s="5"/>
      <c r="E4" s="66" t="s">
        <v>73</v>
      </c>
      <c r="F4" s="66"/>
      <c r="G4" s="21"/>
      <c r="H4" s="6"/>
      <c r="I4" s="5"/>
      <c r="J4" s="5"/>
      <c r="K4" s="66" t="s">
        <v>73</v>
      </c>
      <c r="L4" s="66"/>
    </row>
    <row r="5" spans="2:12" ht="18.75" x14ac:dyDescent="0.3">
      <c r="C5" s="23" t="s">
        <v>0</v>
      </c>
      <c r="D5" s="23" t="s">
        <v>61</v>
      </c>
      <c r="E5" s="54">
        <v>2017</v>
      </c>
      <c r="F5" s="54">
        <v>2018</v>
      </c>
      <c r="G5" s="3"/>
      <c r="I5" s="23" t="s">
        <v>0</v>
      </c>
      <c r="J5" s="24" t="s">
        <v>61</v>
      </c>
      <c r="K5" s="54">
        <v>2017</v>
      </c>
      <c r="L5" s="54">
        <v>2018</v>
      </c>
    </row>
    <row r="6" spans="2:12" x14ac:dyDescent="0.25">
      <c r="B6" s="7" t="s">
        <v>1</v>
      </c>
      <c r="C6" s="26">
        <v>8366087000</v>
      </c>
      <c r="D6" s="26">
        <v>10314397000</v>
      </c>
      <c r="E6" s="57">
        <f>C6/$C$36</f>
        <v>0.39263591451138807</v>
      </c>
      <c r="F6" s="59">
        <f>D6/$D$36</f>
        <v>0.3709061870373313</v>
      </c>
      <c r="G6" s="3"/>
      <c r="H6" s="11" t="s">
        <v>20</v>
      </c>
      <c r="I6" s="12">
        <v>3772592000</v>
      </c>
      <c r="J6" s="12">
        <v>6005159000</v>
      </c>
      <c r="K6" s="61">
        <f>I6/$I$36</f>
        <v>0.17705471028431172</v>
      </c>
      <c r="L6" s="61">
        <f>J6/$J$36</f>
        <v>0.21594579181341511</v>
      </c>
    </row>
    <row r="7" spans="2:12" x14ac:dyDescent="0.25">
      <c r="B7" s="8" t="s">
        <v>2</v>
      </c>
      <c r="C7" s="26">
        <v>3438587000</v>
      </c>
      <c r="D7" s="26">
        <v>3164017000</v>
      </c>
      <c r="E7" s="57">
        <f>C7/$C$36</f>
        <v>0.16137923874948593</v>
      </c>
      <c r="F7" s="59">
        <f t="shared" ref="F7:F16" si="0">D7/$D$36</f>
        <v>0.11377819577734849</v>
      </c>
      <c r="G7" s="3"/>
      <c r="H7" s="13" t="s">
        <v>21</v>
      </c>
      <c r="I7" s="12">
        <v>956852000</v>
      </c>
      <c r="J7" s="12">
        <v>1899428000</v>
      </c>
      <c r="K7" s="61">
        <f t="shared" ref="K7:K22" si="1">I7/$I$36</f>
        <v>4.4906831601446498E-2</v>
      </c>
      <c r="L7" s="61">
        <f t="shared" ref="L7:L16" si="2">J7/$J$36</f>
        <v>6.8303517600878091E-2</v>
      </c>
    </row>
    <row r="8" spans="2:12" x14ac:dyDescent="0.25">
      <c r="B8" s="8" t="s">
        <v>3</v>
      </c>
      <c r="C8" s="26">
        <v>95200000</v>
      </c>
      <c r="D8" s="26">
        <v>221911000</v>
      </c>
      <c r="E8" s="57">
        <f t="shared" ref="E7:E16" si="3">C8/$C$36</f>
        <v>4.467911828012803E-3</v>
      </c>
      <c r="F8" s="59">
        <f t="shared" si="0"/>
        <v>7.9799296916379329E-3</v>
      </c>
      <c r="G8" s="3"/>
      <c r="H8" s="13" t="s">
        <v>22</v>
      </c>
      <c r="I8" s="12">
        <v>998571000</v>
      </c>
      <c r="J8" s="12">
        <v>1203331000</v>
      </c>
      <c r="K8" s="61">
        <f t="shared" si="1"/>
        <v>4.686478132364047E-2</v>
      </c>
      <c r="L8" s="61">
        <f t="shared" si="2"/>
        <v>4.3271837699656014E-2</v>
      </c>
    </row>
    <row r="9" spans="2:12" x14ac:dyDescent="0.25">
      <c r="B9" s="8" t="s">
        <v>4</v>
      </c>
      <c r="C9" s="26">
        <v>2338278000</v>
      </c>
      <c r="D9" s="26">
        <v>3234587000</v>
      </c>
      <c r="E9" s="57">
        <f t="shared" si="3"/>
        <v>0.1097397051825853</v>
      </c>
      <c r="F9" s="59">
        <f t="shared" si="0"/>
        <v>0.11631589619931446</v>
      </c>
      <c r="G9" s="3"/>
      <c r="H9" s="13" t="s">
        <v>23</v>
      </c>
      <c r="I9" s="12">
        <v>1151866000</v>
      </c>
      <c r="J9" s="12">
        <v>1657192000</v>
      </c>
      <c r="K9" s="61">
        <f t="shared" si="1"/>
        <v>5.405919879922054E-2</v>
      </c>
      <c r="L9" s="61">
        <f t="shared" si="2"/>
        <v>5.9592699981275601E-2</v>
      </c>
    </row>
    <row r="10" spans="2:12" x14ac:dyDescent="0.25">
      <c r="B10" s="8" t="s">
        <v>5</v>
      </c>
      <c r="C10" s="26">
        <v>1209000</v>
      </c>
      <c r="D10" s="26">
        <v>0</v>
      </c>
      <c r="E10" s="57">
        <f t="shared" si="3"/>
        <v>5.6740602941885278E-5</v>
      </c>
      <c r="F10" s="59">
        <f t="shared" si="0"/>
        <v>0</v>
      </c>
      <c r="G10" s="3"/>
      <c r="H10" s="13" t="s">
        <v>5</v>
      </c>
      <c r="I10" s="12">
        <v>20252000</v>
      </c>
      <c r="J10" s="12">
        <v>280000</v>
      </c>
      <c r="K10" s="61">
        <f t="shared" si="1"/>
        <v>9.5046376408524454E-4</v>
      </c>
      <c r="L10" s="61">
        <f t="shared" si="2"/>
        <v>1.0068812783767462E-5</v>
      </c>
    </row>
    <row r="11" spans="2:12" x14ac:dyDescent="0.25">
      <c r="B11" s="8" t="s">
        <v>6</v>
      </c>
      <c r="C11" s="26">
        <v>38018000</v>
      </c>
      <c r="D11" s="26">
        <v>48565000</v>
      </c>
      <c r="E11" s="57">
        <f t="shared" si="3"/>
        <v>1.7842549566952808E-3</v>
      </c>
      <c r="F11" s="59">
        <f t="shared" si="0"/>
        <v>1.7463996172988102E-3</v>
      </c>
      <c r="G11" s="3"/>
      <c r="H11" s="13" t="s">
        <v>24</v>
      </c>
      <c r="I11" s="12">
        <v>35546000</v>
      </c>
      <c r="J11" s="12">
        <v>55947000</v>
      </c>
      <c r="K11" s="61">
        <f t="shared" si="1"/>
        <v>1.6682394310771334E-3</v>
      </c>
      <c r="L11" s="61">
        <f t="shared" si="2"/>
        <v>2.011856674333708E-3</v>
      </c>
    </row>
    <row r="12" spans="2:12" x14ac:dyDescent="0.25">
      <c r="B12" s="8" t="s">
        <v>7</v>
      </c>
      <c r="C12" s="26">
        <v>2141174000</v>
      </c>
      <c r="D12" s="26">
        <v>3006188000</v>
      </c>
      <c r="E12" s="57">
        <f t="shared" si="3"/>
        <v>0.10048925042472148</v>
      </c>
      <c r="F12" s="59">
        <f t="shared" si="0"/>
        <v>0.10810265773145836</v>
      </c>
      <c r="G12" s="3"/>
      <c r="H12" s="13" t="s">
        <v>25</v>
      </c>
      <c r="I12" s="12">
        <v>150540000</v>
      </c>
      <c r="J12" s="12">
        <v>53400000</v>
      </c>
      <c r="K12" s="61">
        <f t="shared" si="1"/>
        <v>7.0651202372799086E-3</v>
      </c>
      <c r="L12" s="61">
        <f t="shared" si="2"/>
        <v>1.9202664380470805E-3</v>
      </c>
    </row>
    <row r="13" spans="2:12" x14ac:dyDescent="0.25">
      <c r="B13" s="8" t="s">
        <v>8</v>
      </c>
      <c r="C13" s="26">
        <v>167443000</v>
      </c>
      <c r="D13" s="26">
        <v>305390000</v>
      </c>
      <c r="E13" s="57">
        <f t="shared" si="3"/>
        <v>7.8584092459868457E-3</v>
      </c>
      <c r="F13" s="59">
        <f t="shared" si="0"/>
        <v>1.0981838342981234E-2</v>
      </c>
      <c r="G13" s="3"/>
      <c r="H13" s="13" t="s">
        <v>26</v>
      </c>
      <c r="I13" s="12">
        <v>61082000</v>
      </c>
      <c r="J13" s="12">
        <v>70092000</v>
      </c>
      <c r="K13" s="61">
        <f t="shared" si="1"/>
        <v>2.8666910743558615E-3</v>
      </c>
      <c r="L13" s="61">
        <f t="shared" si="2"/>
        <v>2.5205115201422466E-3</v>
      </c>
    </row>
    <row r="14" spans="2:12" x14ac:dyDescent="0.25">
      <c r="B14" s="8" t="s">
        <v>9</v>
      </c>
      <c r="C14" s="26">
        <v>9940000</v>
      </c>
      <c r="D14" s="26">
        <v>34028000</v>
      </c>
      <c r="E14" s="57">
        <f t="shared" si="3"/>
        <v>4.6650255851310148E-4</v>
      </c>
      <c r="F14" s="59">
        <f t="shared" si="0"/>
        <v>1.2236484335929972E-3</v>
      </c>
      <c r="G14" s="3"/>
      <c r="H14" s="13" t="s">
        <v>27</v>
      </c>
      <c r="I14" s="12">
        <v>132951000</v>
      </c>
      <c r="J14" s="12">
        <v>99881000</v>
      </c>
      <c r="K14" s="61">
        <f t="shared" si="1"/>
        <v>6.2396359815769971E-3</v>
      </c>
      <c r="L14" s="61">
        <f t="shared" si="2"/>
        <v>3.5917253201981354E-3</v>
      </c>
    </row>
    <row r="15" spans="2:12" x14ac:dyDescent="0.25">
      <c r="B15" s="8" t="s">
        <v>10</v>
      </c>
      <c r="C15" s="26">
        <v>136034000</v>
      </c>
      <c r="D15" s="26">
        <v>299507000</v>
      </c>
      <c r="E15" s="57">
        <f t="shared" si="3"/>
        <v>6.3843268656711511E-3</v>
      </c>
      <c r="F15" s="59">
        <f t="shared" si="0"/>
        <v>1.0770285394385149E-2</v>
      </c>
      <c r="G15" s="3"/>
      <c r="H15" s="13" t="s">
        <v>28</v>
      </c>
      <c r="I15" s="12">
        <v>95705000</v>
      </c>
      <c r="J15" s="12">
        <v>174098000</v>
      </c>
      <c r="K15" s="61">
        <f t="shared" si="1"/>
        <v>4.4916124107139211E-3</v>
      </c>
      <c r="L15" s="61">
        <f t="shared" si="2"/>
        <v>6.2605720286726708E-3</v>
      </c>
    </row>
    <row r="16" spans="2:12" x14ac:dyDescent="0.25">
      <c r="B16" s="8" t="s">
        <v>11</v>
      </c>
      <c r="C16" s="26">
        <v>204000</v>
      </c>
      <c r="D16" s="26">
        <v>204000</v>
      </c>
      <c r="E16" s="57">
        <f t="shared" si="3"/>
        <v>9.5740967743131488E-6</v>
      </c>
      <c r="F16" s="59">
        <f t="shared" si="0"/>
        <v>7.3358493138877225E-6</v>
      </c>
      <c r="G16" s="3"/>
      <c r="H16" s="13" t="s">
        <v>29</v>
      </c>
      <c r="I16" s="12">
        <v>169227000</v>
      </c>
      <c r="J16" s="12">
        <v>218850000</v>
      </c>
      <c r="K16" s="61">
        <f t="shared" si="1"/>
        <v>7.9421356609151537E-3</v>
      </c>
      <c r="L16" s="61">
        <f t="shared" si="2"/>
        <v>7.8698559918839624E-3</v>
      </c>
    </row>
    <row r="17" spans="2:12" x14ac:dyDescent="0.25">
      <c r="G17" s="3"/>
    </row>
    <row r="18" spans="2:12" x14ac:dyDescent="0.25">
      <c r="B18" s="9" t="s">
        <v>12</v>
      </c>
      <c r="C18" s="28">
        <v>12941406000</v>
      </c>
      <c r="D18" s="28">
        <v>17494244000</v>
      </c>
      <c r="E18" s="58">
        <f>C18/$C$36</f>
        <v>0.60736408548861187</v>
      </c>
      <c r="F18" s="58">
        <f>D18/$D$36</f>
        <v>0.62909381296266864</v>
      </c>
      <c r="G18" s="3"/>
      <c r="H18" s="14" t="s">
        <v>30</v>
      </c>
      <c r="I18" s="15">
        <v>4472486000</v>
      </c>
      <c r="J18" s="15">
        <v>5090496000</v>
      </c>
      <c r="K18" s="62">
        <f>I18/$I$36</f>
        <v>0.20990202836157215</v>
      </c>
      <c r="L18" s="62">
        <f>J18/$J$36</f>
        <v>0.18305446857327548</v>
      </c>
    </row>
    <row r="19" spans="2:12" x14ac:dyDescent="0.25">
      <c r="B19" s="10" t="s">
        <v>3</v>
      </c>
      <c r="C19" s="28">
        <v>1784438000</v>
      </c>
      <c r="D19" s="28">
        <v>2383790000</v>
      </c>
      <c r="E19" s="58">
        <f t="shared" ref="E19:E31" si="4">C19/$C$36</f>
        <v>8.3746971077263754E-2</v>
      </c>
      <c r="F19" s="58">
        <f t="shared" ref="F19:F27" si="5">D19/$D$36</f>
        <v>8.5721197235060859E-2</v>
      </c>
      <c r="G19" s="3"/>
      <c r="H19" s="16" t="s">
        <v>31</v>
      </c>
      <c r="I19" s="15">
        <v>3941320000</v>
      </c>
      <c r="J19" s="15">
        <v>4333624000</v>
      </c>
      <c r="K19" s="62">
        <f t="shared" ref="K19:K22" si="6">I19/$I$36</f>
        <v>0.18497342695360736</v>
      </c>
      <c r="L19" s="62">
        <f t="shared" ref="L19:L22" si="7">J19/$J$36</f>
        <v>0.15583731689729102</v>
      </c>
    </row>
    <row r="20" spans="2:12" x14ac:dyDescent="0.25">
      <c r="B20" s="10" t="s">
        <v>4</v>
      </c>
      <c r="C20" s="28">
        <v>0</v>
      </c>
      <c r="D20" s="28">
        <v>299000</v>
      </c>
      <c r="E20" s="58">
        <f t="shared" si="4"/>
        <v>0</v>
      </c>
      <c r="F20" s="58">
        <f t="shared" si="5"/>
        <v>1.0752053651237398E-5</v>
      </c>
      <c r="G20" s="3"/>
      <c r="H20" s="16" t="s">
        <v>25</v>
      </c>
      <c r="I20" s="15">
        <v>2834000</v>
      </c>
      <c r="J20" s="15">
        <v>1244000</v>
      </c>
      <c r="K20" s="62">
        <f t="shared" si="6"/>
        <v>1.3300485420786012E-4</v>
      </c>
      <c r="L20" s="62">
        <f t="shared" si="7"/>
        <v>4.4734296796452584E-5</v>
      </c>
    </row>
    <row r="21" spans="2:12" x14ac:dyDescent="0.25">
      <c r="B21" s="10" t="s">
        <v>13</v>
      </c>
      <c r="C21" s="28">
        <v>712108000</v>
      </c>
      <c r="D21" s="28">
        <v>626895000</v>
      </c>
      <c r="E21" s="58">
        <f t="shared" si="4"/>
        <v>3.3420543655698957E-2</v>
      </c>
      <c r="F21" s="58">
        <f t="shared" si="5"/>
        <v>2.254317282171394E-2</v>
      </c>
      <c r="G21" s="3"/>
      <c r="H21" s="16" t="s">
        <v>32</v>
      </c>
      <c r="I21" s="15">
        <v>345811000</v>
      </c>
      <c r="J21" s="15">
        <v>400746000</v>
      </c>
      <c r="K21" s="62">
        <f t="shared" si="6"/>
        <v>1.6229548919715706E-2</v>
      </c>
      <c r="L21" s="62">
        <f t="shared" si="7"/>
        <v>1.4410844456584556E-2</v>
      </c>
    </row>
    <row r="22" spans="2:12" x14ac:dyDescent="0.25">
      <c r="B22" s="10" t="s">
        <v>14</v>
      </c>
      <c r="C22" s="28">
        <v>583069000</v>
      </c>
      <c r="D22" s="28">
        <v>729968000</v>
      </c>
      <c r="E22" s="58">
        <f t="shared" si="4"/>
        <v>2.7364505059323498E-2</v>
      </c>
      <c r="F22" s="58">
        <f t="shared" si="5"/>
        <v>2.6249682607647026E-2</v>
      </c>
      <c r="G22" s="3"/>
      <c r="H22" s="16" t="s">
        <v>33</v>
      </c>
      <c r="I22" s="15">
        <v>126098000</v>
      </c>
      <c r="J22" s="15">
        <v>288027000</v>
      </c>
      <c r="K22" s="62">
        <f t="shared" si="6"/>
        <v>5.9180120345457814E-3</v>
      </c>
      <c r="L22" s="62">
        <f t="shared" si="7"/>
        <v>1.0357464070250682E-2</v>
      </c>
    </row>
    <row r="23" spans="2:12" x14ac:dyDescent="0.25">
      <c r="B23" s="10" t="s">
        <v>15</v>
      </c>
      <c r="C23" s="28">
        <v>9199542000</v>
      </c>
      <c r="D23" s="28">
        <v>12177322000</v>
      </c>
      <c r="E23" s="58">
        <f t="shared" si="4"/>
        <v>0.43175149699685456</v>
      </c>
      <c r="F23" s="58">
        <f t="shared" si="5"/>
        <v>0.43789705509161703</v>
      </c>
      <c r="G23" s="3"/>
      <c r="H23" s="1"/>
      <c r="I23" s="2"/>
      <c r="J23" s="2"/>
    </row>
    <row r="24" spans="2:12" x14ac:dyDescent="0.25">
      <c r="B24" s="10" t="s">
        <v>16</v>
      </c>
      <c r="C24" s="28">
        <v>161260000</v>
      </c>
      <c r="D24" s="28">
        <v>580100000</v>
      </c>
      <c r="E24" s="58">
        <f t="shared" si="4"/>
        <v>7.5682296364006788E-3</v>
      </c>
      <c r="F24" s="58">
        <f t="shared" si="5"/>
        <v>2.0860422485226803E-2</v>
      </c>
      <c r="G24" s="3"/>
      <c r="H24" s="17" t="s">
        <v>34</v>
      </c>
      <c r="I24" s="18">
        <v>13062415000</v>
      </c>
      <c r="J24" s="18">
        <v>16712986000</v>
      </c>
      <c r="K24" s="63">
        <f>I24/$I$36</f>
        <v>0.61304326135411613</v>
      </c>
      <c r="L24" s="63">
        <f>J24/$J$36</f>
        <v>0.60099973961330944</v>
      </c>
    </row>
    <row r="25" spans="2:12" x14ac:dyDescent="0.25">
      <c r="B25" s="10" t="s">
        <v>17</v>
      </c>
      <c r="C25" s="28">
        <v>16585000</v>
      </c>
      <c r="D25" s="28">
        <v>26798000</v>
      </c>
      <c r="E25" s="58">
        <f t="shared" si="4"/>
        <v>7.7836468138227247E-4</v>
      </c>
      <c r="F25" s="58">
        <f t="shared" si="5"/>
        <v>9.6365730349785882E-4</v>
      </c>
      <c r="G25" s="3"/>
      <c r="H25" s="19" t="s">
        <v>35</v>
      </c>
      <c r="I25" s="18">
        <v>9836574000</v>
      </c>
      <c r="J25" s="18">
        <v>12696168000</v>
      </c>
      <c r="K25" s="63">
        <f t="shared" ref="K25:K34" si="8">I25/$I$36</f>
        <v>0.46164858531221858</v>
      </c>
      <c r="L25" s="63">
        <f t="shared" ref="L25:L34" si="9">J25/$J$36</f>
        <v>0.45655478094021207</v>
      </c>
    </row>
    <row r="26" spans="2:12" x14ac:dyDescent="0.25">
      <c r="B26" s="10" t="s">
        <v>18</v>
      </c>
      <c r="C26" s="28">
        <v>328607000</v>
      </c>
      <c r="D26" s="28">
        <v>779449000</v>
      </c>
      <c r="E26" s="58">
        <f t="shared" si="4"/>
        <v>1.5422133425081965E-2</v>
      </c>
      <c r="F26" s="58">
        <f t="shared" si="5"/>
        <v>2.8029021626767018E-2</v>
      </c>
      <c r="G26" s="3"/>
      <c r="H26" s="20" t="s">
        <v>36</v>
      </c>
      <c r="I26" s="18">
        <v>2250000000</v>
      </c>
      <c r="J26" s="18">
        <v>2250000000</v>
      </c>
      <c r="K26" s="63">
        <f t="shared" si="8"/>
        <v>0.10559665559904208</v>
      </c>
      <c r="L26" s="63">
        <f t="shared" si="9"/>
        <v>8.0910102726702821E-2</v>
      </c>
    </row>
    <row r="27" spans="2:12" x14ac:dyDescent="0.25">
      <c r="B27" s="10" t="s">
        <v>8</v>
      </c>
      <c r="C27" s="28">
        <v>152156000</v>
      </c>
      <c r="D27" s="28">
        <v>185020000</v>
      </c>
      <c r="E27" s="58">
        <f t="shared" si="4"/>
        <v>7.1409621019234877E-3</v>
      </c>
      <c r="F27" s="58">
        <f t="shared" si="5"/>
        <v>6.6533276473309142E-3</v>
      </c>
      <c r="G27" s="3"/>
      <c r="H27" s="20" t="s">
        <v>37</v>
      </c>
      <c r="I27" s="18">
        <v>181426000</v>
      </c>
      <c r="J27" s="18">
        <v>181426000</v>
      </c>
      <c r="K27" s="63">
        <f t="shared" si="8"/>
        <v>8.5146572616496934E-3</v>
      </c>
      <c r="L27" s="63">
        <f t="shared" si="9"/>
        <v>6.5240872432421274E-3</v>
      </c>
    </row>
    <row r="28" spans="2:12" x14ac:dyDescent="0.25">
      <c r="G28" s="3"/>
      <c r="H28" s="20" t="s">
        <v>38</v>
      </c>
      <c r="I28" s="18">
        <v>527000</v>
      </c>
      <c r="J28" s="18">
        <v>527000</v>
      </c>
      <c r="K28" s="63">
        <f t="shared" si="8"/>
        <v>2.4733083333642303E-5</v>
      </c>
      <c r="L28" s="63">
        <f t="shared" si="9"/>
        <v>1.8950944060876616E-5</v>
      </c>
    </row>
    <row r="29" spans="2:12" x14ac:dyDescent="0.25">
      <c r="G29" s="3"/>
      <c r="H29" s="20" t="s">
        <v>39</v>
      </c>
      <c r="I29" s="18">
        <v>1561041000</v>
      </c>
      <c r="J29" s="18">
        <v>2004509000</v>
      </c>
      <c r="K29" s="63">
        <f t="shared" si="8"/>
        <v>7.3262537267993005E-2</v>
      </c>
      <c r="L29" s="63">
        <f t="shared" si="9"/>
        <v>7.208223515848905E-2</v>
      </c>
    </row>
    <row r="30" spans="2:12" x14ac:dyDescent="0.25">
      <c r="G30" s="3"/>
      <c r="H30" s="20" t="s">
        <v>40</v>
      </c>
      <c r="I30" s="18">
        <v>877826000</v>
      </c>
      <c r="J30" s="18">
        <v>1581229000</v>
      </c>
      <c r="K30" s="63">
        <f t="shared" si="8"/>
        <v>4.1197995465726542E-2</v>
      </c>
      <c r="L30" s="63">
        <f t="shared" si="9"/>
        <v>5.6861067033085147E-2</v>
      </c>
    </row>
    <row r="31" spans="2:12" x14ac:dyDescent="0.25">
      <c r="G31" s="3"/>
      <c r="H31" s="20" t="s">
        <v>41</v>
      </c>
      <c r="I31" s="18">
        <v>115363000</v>
      </c>
      <c r="J31" s="18">
        <v>158437000</v>
      </c>
      <c r="K31" s="63">
        <f t="shared" si="8"/>
        <v>5.4141986577210185E-3</v>
      </c>
      <c r="L31" s="63">
        <f t="shared" si="9"/>
        <v>5.6974017536491625E-3</v>
      </c>
    </row>
    <row r="32" spans="2:12" x14ac:dyDescent="0.25">
      <c r="G32" s="3"/>
      <c r="H32" s="20" t="s">
        <v>42</v>
      </c>
      <c r="I32" s="18">
        <v>3624971000</v>
      </c>
      <c r="J32" s="18">
        <v>4127928000</v>
      </c>
      <c r="K32" s="63">
        <f t="shared" si="8"/>
        <v>0.17012658410822898</v>
      </c>
      <c r="L32" s="63">
        <f t="shared" si="9"/>
        <v>0.14844047934597018</v>
      </c>
    </row>
    <row r="33" spans="2:12" x14ac:dyDescent="0.25">
      <c r="G33" s="3"/>
      <c r="H33" s="20" t="s">
        <v>43</v>
      </c>
      <c r="I33" s="18">
        <v>1225420000</v>
      </c>
      <c r="J33" s="18">
        <v>2392112000</v>
      </c>
      <c r="K33" s="63">
        <f t="shared" si="8"/>
        <v>5.7511223868523621E-2</v>
      </c>
      <c r="L33" s="63">
        <f t="shared" si="9"/>
        <v>8.6020456735012685E-2</v>
      </c>
    </row>
    <row r="34" spans="2:12" x14ac:dyDescent="0.25">
      <c r="G34" s="3"/>
      <c r="H34" s="17" t="s">
        <v>44</v>
      </c>
      <c r="I34" s="18">
        <v>3225841000</v>
      </c>
      <c r="J34" s="18">
        <v>4016818000</v>
      </c>
      <c r="K34" s="63">
        <f t="shared" si="8"/>
        <v>0.15139467604189757</v>
      </c>
      <c r="L34" s="63">
        <f t="shared" si="9"/>
        <v>0.14444495867309734</v>
      </c>
    </row>
    <row r="35" spans="2:12" x14ac:dyDescent="0.25">
      <c r="G35" s="3"/>
    </row>
    <row r="36" spans="2:12" ht="18.75" x14ac:dyDescent="0.3">
      <c r="B36" s="31" t="s">
        <v>19</v>
      </c>
      <c r="C36" s="32">
        <v>21307493000</v>
      </c>
      <c r="D36" s="32">
        <v>27808641000</v>
      </c>
      <c r="E36" s="60">
        <f>C36/C36</f>
        <v>1</v>
      </c>
      <c r="F36" s="60">
        <f>D36/D36</f>
        <v>1</v>
      </c>
      <c r="G36" s="3"/>
      <c r="H36" s="31" t="s">
        <v>63</v>
      </c>
      <c r="I36" s="33">
        <v>21307493000</v>
      </c>
      <c r="J36" s="33">
        <v>27808641000</v>
      </c>
      <c r="K36" s="60">
        <f>I36/I36</f>
        <v>1</v>
      </c>
      <c r="L36" s="60">
        <f>J36/J36</f>
        <v>1</v>
      </c>
    </row>
    <row r="40" spans="2:12" ht="23.25" x14ac:dyDescent="0.35">
      <c r="B40" s="68" t="s">
        <v>72</v>
      </c>
      <c r="C40" s="68"/>
      <c r="D40" s="68"/>
      <c r="E40" s="68"/>
      <c r="F40" s="68"/>
    </row>
    <row r="41" spans="2:12" ht="18.75" x14ac:dyDescent="0.3">
      <c r="B41" s="39"/>
      <c r="C41" s="38"/>
      <c r="D41" s="38"/>
      <c r="E41" s="69" t="s">
        <v>73</v>
      </c>
      <c r="F41" s="70"/>
    </row>
    <row r="42" spans="2:12" ht="18.75" x14ac:dyDescent="0.3">
      <c r="B42" s="39"/>
      <c r="C42" s="38" t="s">
        <v>0</v>
      </c>
      <c r="D42" s="38" t="s">
        <v>61</v>
      </c>
      <c r="E42" s="55">
        <v>2017</v>
      </c>
      <c r="F42" s="55">
        <v>2018</v>
      </c>
    </row>
    <row r="43" spans="2:12" x14ac:dyDescent="0.25">
      <c r="B43" s="40" t="s">
        <v>67</v>
      </c>
      <c r="C43" s="47">
        <v>11318495000</v>
      </c>
      <c r="D43" s="47">
        <v>15550314000</v>
      </c>
      <c r="E43" s="64">
        <f>C43/$C$43</f>
        <v>1</v>
      </c>
      <c r="F43" s="64">
        <f>D43/$D$43</f>
        <v>1</v>
      </c>
    </row>
    <row r="44" spans="2:12" x14ac:dyDescent="0.25">
      <c r="B44" s="42" t="s">
        <v>45</v>
      </c>
      <c r="C44" s="41">
        <v>7688153000</v>
      </c>
      <c r="D44" s="41">
        <v>10392908000</v>
      </c>
      <c r="E44" s="64">
        <f t="shared" ref="E44:E63" si="10">C44/$C$43</f>
        <v>0.67925576677818034</v>
      </c>
      <c r="F44" s="64">
        <f t="shared" ref="F44:F63" si="11">D44/$D$43</f>
        <v>0.66834071646398907</v>
      </c>
    </row>
    <row r="45" spans="2:12" x14ac:dyDescent="0.25">
      <c r="B45" s="40" t="s">
        <v>46</v>
      </c>
      <c r="C45" s="47">
        <v>3630342000</v>
      </c>
      <c r="D45" s="47">
        <v>5157406000</v>
      </c>
      <c r="E45" s="64">
        <f t="shared" si="10"/>
        <v>0.32074423322181966</v>
      </c>
      <c r="F45" s="64">
        <f t="shared" si="11"/>
        <v>0.33165928353601093</v>
      </c>
    </row>
    <row r="46" spans="2:12" x14ac:dyDescent="0.25">
      <c r="B46" s="42" t="s">
        <v>47</v>
      </c>
      <c r="C46" s="41">
        <v>2152055000</v>
      </c>
      <c r="D46" s="41">
        <v>2821870000</v>
      </c>
      <c r="E46" s="64">
        <f t="shared" si="10"/>
        <v>0.19013614442556187</v>
      </c>
      <c r="F46" s="64">
        <f t="shared" si="11"/>
        <v>0.18146707519861013</v>
      </c>
    </row>
    <row r="47" spans="2:12" x14ac:dyDescent="0.25">
      <c r="B47" s="43" t="s">
        <v>48</v>
      </c>
      <c r="C47" s="41">
        <v>724620000</v>
      </c>
      <c r="D47" s="41">
        <v>883630000</v>
      </c>
      <c r="E47" s="64">
        <f t="shared" si="10"/>
        <v>6.4020879100975883E-2</v>
      </c>
      <c r="F47" s="64">
        <f t="shared" si="11"/>
        <v>5.6823932944376557E-2</v>
      </c>
    </row>
    <row r="48" spans="2:12" x14ac:dyDescent="0.25">
      <c r="B48" s="43" t="s">
        <v>49</v>
      </c>
      <c r="C48" s="41">
        <v>1370327000</v>
      </c>
      <c r="D48" s="41">
        <v>1862975000</v>
      </c>
      <c r="E48" s="64">
        <f t="shared" si="10"/>
        <v>0.12106971819133197</v>
      </c>
      <c r="F48" s="64">
        <f t="shared" si="11"/>
        <v>0.11980304706387279</v>
      </c>
    </row>
    <row r="49" spans="2:15" ht="18.75" x14ac:dyDescent="0.3">
      <c r="B49" s="43" t="s">
        <v>50</v>
      </c>
      <c r="C49" s="41">
        <v>57108000</v>
      </c>
      <c r="D49" s="41">
        <v>75265000</v>
      </c>
      <c r="E49" s="64">
        <f t="shared" si="10"/>
        <v>5.0455471332540233E-3</v>
      </c>
      <c r="F49" s="64">
        <f t="shared" si="11"/>
        <v>4.8400951903607861E-3</v>
      </c>
      <c r="I49" s="52"/>
    </row>
    <row r="50" spans="2:15" x14ac:dyDescent="0.25">
      <c r="B50" s="50" t="s">
        <v>70</v>
      </c>
      <c r="C50" s="47">
        <f>C45-C46</f>
        <v>1478287000</v>
      </c>
      <c r="D50" s="47">
        <f>D45-D46</f>
        <v>2335536000</v>
      </c>
      <c r="E50" s="64">
        <f t="shared" si="10"/>
        <v>0.13060808879625779</v>
      </c>
      <c r="F50" s="64">
        <f t="shared" si="11"/>
        <v>0.15019220833740077</v>
      </c>
    </row>
    <row r="51" spans="2:15" x14ac:dyDescent="0.25">
      <c r="B51" s="42" t="s">
        <v>51</v>
      </c>
      <c r="C51" s="41">
        <v>552096000</v>
      </c>
      <c r="D51" s="41">
        <v>1125937000</v>
      </c>
      <c r="E51" s="64">
        <f t="shared" si="10"/>
        <v>4.8778216538506225E-2</v>
      </c>
      <c r="F51" s="64">
        <f t="shared" si="11"/>
        <v>7.2406062025499929E-2</v>
      </c>
    </row>
    <row r="52" spans="2:15" x14ac:dyDescent="0.25">
      <c r="B52" s="42" t="s">
        <v>52</v>
      </c>
      <c r="C52" s="41">
        <v>346376000</v>
      </c>
      <c r="D52" s="41">
        <v>606358000</v>
      </c>
      <c r="E52" s="64">
        <f t="shared" si="10"/>
        <v>3.0602655211669043E-2</v>
      </c>
      <c r="F52" s="64">
        <f t="shared" si="11"/>
        <v>3.8993296212539504E-2</v>
      </c>
    </row>
    <row r="53" spans="2:15" ht="21" x14ac:dyDescent="0.35">
      <c r="B53" s="42" t="s">
        <v>53</v>
      </c>
      <c r="C53" s="41">
        <v>344036000</v>
      </c>
      <c r="D53" s="41">
        <v>1127564000</v>
      </c>
      <c r="E53" s="64">
        <f t="shared" si="10"/>
        <v>3.0395913944389251E-2</v>
      </c>
      <c r="F53" s="64">
        <f t="shared" si="11"/>
        <v>7.2510690137832581E-2</v>
      </c>
      <c r="O53" s="53"/>
    </row>
    <row r="54" spans="2:15" x14ac:dyDescent="0.25">
      <c r="B54" s="42" t="s">
        <v>54</v>
      </c>
      <c r="C54" s="41">
        <v>48538000</v>
      </c>
      <c r="D54" s="41">
        <v>366350000</v>
      </c>
      <c r="E54" s="64">
        <f t="shared" si="10"/>
        <v>4.288379329584013E-3</v>
      </c>
      <c r="F54" s="64">
        <f t="shared" si="11"/>
        <v>2.3559009805203934E-2</v>
      </c>
    </row>
    <row r="55" spans="2:15" x14ac:dyDescent="0.25">
      <c r="B55" s="40" t="s">
        <v>71</v>
      </c>
      <c r="C55" s="47">
        <f>C50+C51-C52+C53-C54</f>
        <v>1979505000</v>
      </c>
      <c r="D55" s="47">
        <f>D50+D51-D52+D53-D54</f>
        <v>3616329000</v>
      </c>
      <c r="E55" s="64">
        <f t="shared" si="10"/>
        <v>0.17489118473790022</v>
      </c>
      <c r="F55" s="64">
        <f t="shared" si="11"/>
        <v>0.23255665448298987</v>
      </c>
    </row>
    <row r="56" spans="2:15" x14ac:dyDescent="0.25">
      <c r="B56" s="42" t="s">
        <v>55</v>
      </c>
      <c r="C56" s="41">
        <v>172080000</v>
      </c>
      <c r="D56" s="41">
        <v>132754000</v>
      </c>
      <c r="E56" s="64">
        <f t="shared" si="10"/>
        <v>1.5203434732267851E-2</v>
      </c>
      <c r="F56" s="64">
        <f t="shared" si="11"/>
        <v>8.5370623384196619E-3</v>
      </c>
    </row>
    <row r="57" spans="2:15" x14ac:dyDescent="0.25">
      <c r="B57" s="42" t="s">
        <v>56</v>
      </c>
      <c r="C57" s="41">
        <v>1024676000</v>
      </c>
      <c r="D57" s="41">
        <v>2057743000</v>
      </c>
      <c r="E57" s="64">
        <f t="shared" si="10"/>
        <v>9.0531117432132102E-2</v>
      </c>
      <c r="F57" s="64">
        <f t="shared" si="11"/>
        <v>0.13232806745895934</v>
      </c>
    </row>
    <row r="58" spans="2:15" x14ac:dyDescent="0.25">
      <c r="B58" s="42" t="s">
        <v>57</v>
      </c>
      <c r="C58" s="41">
        <v>1234497000</v>
      </c>
      <c r="D58" s="41">
        <v>2431476000</v>
      </c>
      <c r="E58" s="64">
        <f t="shared" si="10"/>
        <v>0.10906900608252246</v>
      </c>
      <c r="F58" s="64">
        <f t="shared" si="11"/>
        <v>0.15636185867372196</v>
      </c>
    </row>
    <row r="59" spans="2:15" ht="15.75" x14ac:dyDescent="0.25">
      <c r="B59" s="40" t="s">
        <v>69</v>
      </c>
      <c r="C59" s="47">
        <v>1941764000</v>
      </c>
      <c r="D59" s="47">
        <v>3467396000</v>
      </c>
      <c r="E59" s="64">
        <f t="shared" si="10"/>
        <v>0.17155673081977771</v>
      </c>
      <c r="F59" s="64">
        <f t="shared" si="11"/>
        <v>0.22297916299310741</v>
      </c>
      <c r="I59" s="51"/>
    </row>
    <row r="60" spans="2:15" x14ac:dyDescent="0.25">
      <c r="B60" s="42" t="s">
        <v>58</v>
      </c>
      <c r="C60" s="41">
        <v>204808000</v>
      </c>
      <c r="D60" s="41">
        <v>93720000</v>
      </c>
      <c r="E60" s="64">
        <f t="shared" si="10"/>
        <v>1.8094985243179415E-2</v>
      </c>
      <c r="F60" s="64">
        <f t="shared" si="11"/>
        <v>6.0268879457996798E-3</v>
      </c>
    </row>
    <row r="61" spans="2:15" x14ac:dyDescent="0.25">
      <c r="B61" s="43" t="s">
        <v>59</v>
      </c>
      <c r="C61" s="41">
        <v>225268000</v>
      </c>
      <c r="D61" s="41">
        <v>510320000</v>
      </c>
      <c r="E61" s="64">
        <f t="shared" si="10"/>
        <v>1.9902646067343759E-2</v>
      </c>
      <c r="F61" s="64">
        <f t="shared" si="11"/>
        <v>3.2817343752672777E-2</v>
      </c>
    </row>
    <row r="62" spans="2:15" x14ac:dyDescent="0.25">
      <c r="B62" s="43" t="s">
        <v>60</v>
      </c>
      <c r="C62" s="41">
        <v>20460000</v>
      </c>
      <c r="D62" s="41">
        <v>416600000</v>
      </c>
      <c r="E62" s="64">
        <f t="shared" si="10"/>
        <v>1.8076608241643433E-3</v>
      </c>
      <c r="F62" s="64">
        <f t="shared" si="11"/>
        <v>2.6790455806873097E-2</v>
      </c>
    </row>
    <row r="63" spans="2:15" x14ac:dyDescent="0.25">
      <c r="B63" s="40" t="s">
        <v>68</v>
      </c>
      <c r="C63" s="47">
        <v>1736956000</v>
      </c>
      <c r="D63" s="47">
        <v>3373676000</v>
      </c>
      <c r="E63" s="64">
        <f>C63/$C$43</f>
        <v>0.15346174557659831</v>
      </c>
      <c r="F63" s="64">
        <f t="shared" si="11"/>
        <v>0.21695227504730771</v>
      </c>
    </row>
  </sheetData>
  <mergeCells count="5">
    <mergeCell ref="B1:L1"/>
    <mergeCell ref="E4:F4"/>
    <mergeCell ref="K4:L4"/>
    <mergeCell ref="B40:F40"/>
    <mergeCell ref="E41:F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YATAY ANALİZ</vt:lpstr>
      <vt:lpstr>DİKEY ANALİZ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2019-10-24T14:54:59Z</dcterms:modified>
</cp:coreProperties>
</file>