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IMEKS" sheetId="1" r:id="rId1"/>
  </sheets>
  <calcPr calcId="145621"/>
</workbook>
</file>

<file path=xl/calcChain.xml><?xml version="1.0" encoding="utf-8"?>
<calcChain xmlns="http://schemas.openxmlformats.org/spreadsheetml/2006/main">
  <c r="H48" i="1" l="1"/>
  <c r="H35" i="1"/>
  <c r="H34" i="1"/>
  <c r="L34" i="1"/>
  <c r="D40" i="1"/>
  <c r="D39" i="1"/>
  <c r="D35" i="1"/>
  <c r="D34" i="1"/>
</calcChain>
</file>

<file path=xl/sharedStrings.xml><?xml version="1.0" encoding="utf-8"?>
<sst xmlns="http://schemas.openxmlformats.org/spreadsheetml/2006/main" count="74" uniqueCount="68">
  <si>
    <t>2016/12</t>
  </si>
  <si>
    <t>DÖNEN VARLIKLAR</t>
  </si>
  <si>
    <t>Nakit ve Nakit Benzerleri</t>
  </si>
  <si>
    <t>Ticari Alacaklar</t>
  </si>
  <si>
    <t>Diğer Kısa Vadeli Alacaklar</t>
  </si>
  <si>
    <t>Stoklar</t>
  </si>
  <si>
    <t>Peşin Ödenmiş Giderler</t>
  </si>
  <si>
    <t>Diğer Dönen Varlıklar</t>
  </si>
  <si>
    <t>DURAN VARLIKLAR</t>
  </si>
  <si>
    <t>Yatırım Amaçlı Gayrimenkuller</t>
  </si>
  <si>
    <t>Maddi Duran Varlıklar</t>
  </si>
  <si>
    <t>Maddi Olmayan Duran Varlıklar</t>
  </si>
  <si>
    <t>Diğer Uzun Vadeli Alacaklar</t>
  </si>
  <si>
    <t>TOPLAM AKTİFLER</t>
  </si>
  <si>
    <t>KISA VADELİ YÜKÜMLÜLÜKLER</t>
  </si>
  <si>
    <t>Kısa Vadeli Borçlanmalar</t>
  </si>
  <si>
    <t>Uzun Vadeli Finansal Borçların Kısa Vadeli Kısımları</t>
  </si>
  <si>
    <t>Ticari Borçlar</t>
  </si>
  <si>
    <t>Diğer Borçlar</t>
  </si>
  <si>
    <t>Ertelenmiş Gelirler</t>
  </si>
  <si>
    <t>Kısa Vadeli Karşılıklar</t>
  </si>
  <si>
    <t>Diğer Kısa Vadeli Yükümlülükler</t>
  </si>
  <si>
    <t>UZUN VADELİ YÜKÜMLÜLÜKLER</t>
  </si>
  <si>
    <t>Uzun Vadeli Borçlanmalar</t>
  </si>
  <si>
    <t>Borç ve Gider Karşılıkları</t>
  </si>
  <si>
    <t>ÖZKAYNAKLAR</t>
  </si>
  <si>
    <t>ANA ORTAKLIĞA AİT ÖZ SERMAYE</t>
  </si>
  <si>
    <t>Sermaye</t>
  </si>
  <si>
    <t>Özsermaye Enf. Düz. Farkları</t>
  </si>
  <si>
    <t>Paylara İlişkin Primler/İskontolar</t>
  </si>
  <si>
    <t>Kardan Ayrılan Kısıtlanmış Yedekler</t>
  </si>
  <si>
    <t>Dönem Zararı (-)</t>
  </si>
  <si>
    <t>KONTROL GÜCÜ OLMAYAN PAYLAR</t>
  </si>
  <si>
    <t>SATIŞLARIN MALİYETİ (-)</t>
  </si>
  <si>
    <t>BRÜT KAR/ZARAR</t>
  </si>
  <si>
    <t>FAALİYET GİDERLERİ (-)</t>
  </si>
  <si>
    <t>Genel Yönetim Giderleri</t>
  </si>
  <si>
    <t>Pazarlama Giderleri</t>
  </si>
  <si>
    <t>ESAS FAALİYETLERDEN DİĞER GELİRLER</t>
  </si>
  <si>
    <t>ESAS FAALİYETLERDEN DİĞER GİDERLER (-)</t>
  </si>
  <si>
    <t>YATIRIM FAALİYETLERİNDEN GELİRLER</t>
  </si>
  <si>
    <t>YATIRIM FAALİYETLERİNDEN GİDERLER</t>
  </si>
  <si>
    <t>(ESAS FAALİYET DIŞI) FİNANSAL GELİRLER</t>
  </si>
  <si>
    <t>(ESAS FAALİYET DIŞI) FİNANSAL GİDERLER (-)</t>
  </si>
  <si>
    <t>VERGİ ÖNCESİ KAR/ZARAR</t>
  </si>
  <si>
    <t>ÖDENECEK VERGİ VE YASAL YÜKÜMLÜLÜKLER (-)</t>
  </si>
  <si>
    <t>Ertelenmiş Vergi Gelir/Gideri</t>
  </si>
  <si>
    <t>NET DÖNEM KARI/ZARARI</t>
  </si>
  <si>
    <t>2017/12</t>
  </si>
  <si>
    <t>BİMEKS A.Ş. BİLANÇOSU</t>
  </si>
  <si>
    <t>TOPLAM PASİFLER</t>
  </si>
  <si>
    <t>Kar veya Zararda Yeniden Sınıf.</t>
  </si>
  <si>
    <t>HASILAT (SATIŞLAR)</t>
  </si>
  <si>
    <t>BİMEKS A.Ş. GELİR TABLOSU</t>
  </si>
  <si>
    <t>2016/12
2017/01</t>
  </si>
  <si>
    <t>ADH</t>
  </si>
  <si>
    <t>ATES</t>
  </si>
  <si>
    <t>STOK YÖNETİMİ</t>
  </si>
  <si>
    <t>SDH</t>
  </si>
  <si>
    <t>SETS</t>
  </si>
  <si>
    <t>TİCARİ ALACAK YÖNETİMİ</t>
  </si>
  <si>
    <t>TİCARİ BORÇ YÖNETİMİ</t>
  </si>
  <si>
    <t>BDH</t>
  </si>
  <si>
    <t>BÖS</t>
  </si>
  <si>
    <t>ALIŞLAR =</t>
  </si>
  <si>
    <t>STMM - DBMM + DSMM</t>
  </si>
  <si>
    <t xml:space="preserve">NDS = </t>
  </si>
  <si>
    <t>SETS + ATES - BÖS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</si>
</sst>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indent="1"/>
    </xf>
    <xf numFmtId="0" fontId="2" fillId="0" borderId="0" xfId="0" applyFont="1" applyAlignment="1"/>
    <xf numFmtId="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0" xfId="0" applyFont="1"/>
    <xf numFmtId="4" fontId="3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1" fillId="3" borderId="1" xfId="0" applyFont="1" applyFill="1" applyBorder="1" applyAlignment="1"/>
    <xf numFmtId="4" fontId="0" fillId="3" borderId="1" xfId="0" applyNumberFormat="1" applyFill="1" applyBorder="1"/>
    <xf numFmtId="0" fontId="1" fillId="3" borderId="1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39</xdr:row>
      <xdr:rowOff>238128</xdr:rowOff>
    </xdr:from>
    <xdr:to>
      <xdr:col>11</xdr:col>
      <xdr:colOff>2790825</xdr:colOff>
      <xdr:row>45</xdr:row>
      <xdr:rowOff>133349</xdr:rowOff>
    </xdr:to>
    <xdr:sp macro="" textlink="">
      <xdr:nvSpPr>
        <xdr:cNvPr id="2" name="Sağ Ayraç 1"/>
        <xdr:cNvSpPr/>
      </xdr:nvSpPr>
      <xdr:spPr>
        <a:xfrm rot="5400000">
          <a:off x="7477127" y="1933576"/>
          <a:ext cx="1114421" cy="13782675"/>
        </a:xfrm>
        <a:prstGeom prst="rightBrace">
          <a:avLst>
            <a:gd name="adj1" fmla="val 97222"/>
            <a:gd name="adj2" fmla="val 45577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1638300</xdr:colOff>
      <xdr:row>3</xdr:row>
      <xdr:rowOff>380999</xdr:rowOff>
    </xdr:from>
    <xdr:to>
      <xdr:col>1</xdr:col>
      <xdr:colOff>523875</xdr:colOff>
      <xdr:row>11</xdr:row>
      <xdr:rowOff>104774</xdr:rowOff>
    </xdr:to>
    <xdr:sp macro="" textlink="">
      <xdr:nvSpPr>
        <xdr:cNvPr id="3" name="Sol Ayraç 2"/>
        <xdr:cNvSpPr/>
      </xdr:nvSpPr>
      <xdr:spPr>
        <a:xfrm>
          <a:off x="1638300" y="981074"/>
          <a:ext cx="666750" cy="143827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85725</xdr:colOff>
      <xdr:row>4</xdr:row>
      <xdr:rowOff>47625</xdr:rowOff>
    </xdr:from>
    <xdr:to>
      <xdr:col>0</xdr:col>
      <xdr:colOff>1476375</xdr:colOff>
      <xdr:row>10</xdr:row>
      <xdr:rowOff>66676</xdr:rowOff>
    </xdr:to>
    <xdr:sp macro="" textlink="">
      <xdr:nvSpPr>
        <xdr:cNvPr id="4" name="Metin kutusu 3"/>
        <xdr:cNvSpPr txBox="1"/>
      </xdr:nvSpPr>
      <xdr:spPr>
        <a:xfrm>
          <a:off x="85725" y="1028700"/>
          <a:ext cx="1390650" cy="11620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2000" b="1"/>
            <a:t>ÇALIŞMA</a:t>
          </a:r>
          <a:r>
            <a:rPr lang="tr-TR" sz="2000" b="1" baseline="0"/>
            <a:t> SERMAYESİ YÖNETİMİ</a:t>
          </a:r>
          <a:endParaRPr lang="tr-TR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48"/>
  <sheetViews>
    <sheetView tabSelected="1" zoomScaleNormal="100" workbookViewId="0">
      <selection activeCell="B17" sqref="B17"/>
    </sheetView>
  </sheetViews>
  <sheetFormatPr defaultRowHeight="15" x14ac:dyDescent="0.25"/>
  <cols>
    <col min="1" max="1" width="26.7109375" customWidth="1"/>
    <col min="3" max="3" width="29.85546875" customWidth="1"/>
    <col min="4" max="4" width="16.7109375" bestFit="1" customWidth="1"/>
    <col min="5" max="5" width="15.7109375" bestFit="1" customWidth="1"/>
    <col min="6" max="6" width="1.42578125" customWidth="1"/>
    <col min="7" max="7" width="47.7109375" bestFit="1" customWidth="1"/>
    <col min="8" max="8" width="15" bestFit="1" customWidth="1"/>
    <col min="9" max="9" width="15.7109375" bestFit="1" customWidth="1"/>
    <col min="11" max="11" width="12.42578125" bestFit="1" customWidth="1"/>
    <col min="12" max="12" width="43.7109375" bestFit="1" customWidth="1"/>
    <col min="13" max="13" width="16.7109375" bestFit="1" customWidth="1"/>
    <col min="14" max="14" width="15.7109375" bestFit="1" customWidth="1"/>
  </cols>
  <sheetData>
    <row r="2" spans="3:14" ht="26.25" x14ac:dyDescent="0.4">
      <c r="C2" s="8" t="s">
        <v>49</v>
      </c>
      <c r="D2" s="8"/>
      <c r="E2" s="8"/>
      <c r="F2" s="8"/>
      <c r="G2" s="8"/>
      <c r="H2" s="8"/>
      <c r="I2" s="8"/>
      <c r="L2" s="7" t="s">
        <v>53</v>
      </c>
      <c r="M2" s="7"/>
      <c r="N2" s="7"/>
    </row>
    <row r="3" spans="3:14" ht="6" customHeight="1" x14ac:dyDescent="0.25">
      <c r="C3" s="6"/>
      <c r="D3" s="6"/>
      <c r="E3" s="6"/>
      <c r="F3" s="6"/>
      <c r="G3" s="6"/>
      <c r="H3" s="6"/>
      <c r="I3" s="6"/>
      <c r="L3" s="6"/>
      <c r="M3" s="6"/>
      <c r="N3" s="6"/>
    </row>
    <row r="4" spans="3:14" ht="30" x14ac:dyDescent="0.25">
      <c r="D4" s="10" t="s">
        <v>54</v>
      </c>
      <c r="E4" s="5" t="s">
        <v>48</v>
      </c>
      <c r="F4" s="6"/>
      <c r="G4" s="9"/>
      <c r="H4" s="10" t="s">
        <v>54</v>
      </c>
      <c r="I4" s="5" t="s">
        <v>48</v>
      </c>
      <c r="M4" s="5" t="s">
        <v>0</v>
      </c>
      <c r="N4" s="5" t="s">
        <v>48</v>
      </c>
    </row>
    <row r="5" spans="3:14" x14ac:dyDescent="0.25">
      <c r="C5" s="21" t="s">
        <v>1</v>
      </c>
      <c r="D5" s="22">
        <v>431145323</v>
      </c>
      <c r="E5" s="22">
        <v>338534368</v>
      </c>
      <c r="F5" s="6"/>
      <c r="G5" s="21" t="s">
        <v>14</v>
      </c>
      <c r="H5" s="22">
        <v>488619350</v>
      </c>
      <c r="I5" s="22">
        <v>387430308</v>
      </c>
      <c r="L5" s="3" t="s">
        <v>52</v>
      </c>
      <c r="M5" s="4"/>
      <c r="N5" s="4">
        <v>240151474</v>
      </c>
    </row>
    <row r="6" spans="3:14" x14ac:dyDescent="0.25">
      <c r="C6" s="23" t="s">
        <v>2</v>
      </c>
      <c r="D6" s="22">
        <v>6416411</v>
      </c>
      <c r="E6" s="22">
        <v>1624190</v>
      </c>
      <c r="F6" s="6"/>
      <c r="G6" s="23" t="s">
        <v>15</v>
      </c>
      <c r="H6" s="22">
        <v>272648493</v>
      </c>
      <c r="I6" s="22">
        <v>93645599</v>
      </c>
      <c r="L6" s="1" t="s">
        <v>33</v>
      </c>
      <c r="M6" s="4"/>
      <c r="N6" s="4">
        <v>348160179</v>
      </c>
    </row>
    <row r="7" spans="3:14" x14ac:dyDescent="0.25">
      <c r="C7" s="23" t="s">
        <v>3</v>
      </c>
      <c r="D7" s="22">
        <v>98335582</v>
      </c>
      <c r="E7" s="22">
        <v>106033918</v>
      </c>
      <c r="F7" s="6"/>
      <c r="G7" s="23" t="s">
        <v>16</v>
      </c>
      <c r="H7" s="22">
        <v>51672428</v>
      </c>
      <c r="I7" s="22">
        <v>18047690</v>
      </c>
      <c r="L7" s="1" t="s">
        <v>34</v>
      </c>
      <c r="M7" s="4"/>
      <c r="N7" s="4">
        <v>-108008705</v>
      </c>
    </row>
    <row r="8" spans="3:14" x14ac:dyDescent="0.25">
      <c r="C8" s="23" t="s">
        <v>4</v>
      </c>
      <c r="D8" s="22">
        <v>194811</v>
      </c>
      <c r="E8" s="22">
        <v>3272</v>
      </c>
      <c r="F8" s="6"/>
      <c r="G8" s="23" t="s">
        <v>17</v>
      </c>
      <c r="H8" s="22">
        <v>122065540</v>
      </c>
      <c r="I8" s="22">
        <v>229103823</v>
      </c>
      <c r="L8" s="1" t="s">
        <v>35</v>
      </c>
      <c r="M8" s="4"/>
      <c r="N8" s="4">
        <v>179946078</v>
      </c>
    </row>
    <row r="9" spans="3:14" x14ac:dyDescent="0.25">
      <c r="C9" s="23" t="s">
        <v>5</v>
      </c>
      <c r="D9" s="22">
        <v>297848035</v>
      </c>
      <c r="E9" s="22">
        <v>134080061</v>
      </c>
      <c r="F9" s="6"/>
      <c r="G9" s="23" t="s">
        <v>18</v>
      </c>
      <c r="H9" s="22">
        <v>8094269</v>
      </c>
      <c r="I9" s="22">
        <v>320000</v>
      </c>
      <c r="L9" s="2" t="s">
        <v>36</v>
      </c>
      <c r="M9" s="4"/>
      <c r="N9" s="4">
        <v>18103595</v>
      </c>
    </row>
    <row r="10" spans="3:14" x14ac:dyDescent="0.25">
      <c r="C10" s="23" t="s">
        <v>6</v>
      </c>
      <c r="D10" s="22">
        <v>28173522</v>
      </c>
      <c r="E10" s="22">
        <v>96709761</v>
      </c>
      <c r="F10" s="6"/>
      <c r="G10" s="23" t="s">
        <v>19</v>
      </c>
      <c r="H10" s="22">
        <v>10494526</v>
      </c>
      <c r="I10" s="22">
        <v>1958436</v>
      </c>
      <c r="L10" s="2" t="s">
        <v>37</v>
      </c>
      <c r="M10" s="4"/>
      <c r="N10" s="4">
        <v>161842483</v>
      </c>
    </row>
    <row r="11" spans="3:14" x14ac:dyDescent="0.25">
      <c r="C11" s="23" t="s">
        <v>7</v>
      </c>
      <c r="D11" s="22">
        <v>176962</v>
      </c>
      <c r="E11" s="22">
        <v>83166</v>
      </c>
      <c r="F11" s="6"/>
      <c r="G11" s="23" t="s">
        <v>20</v>
      </c>
      <c r="H11" s="22">
        <v>15483450</v>
      </c>
      <c r="I11" s="22">
        <v>6604554</v>
      </c>
      <c r="L11" s="1" t="s">
        <v>38</v>
      </c>
      <c r="M11" s="4"/>
      <c r="N11" s="4">
        <v>20416663</v>
      </c>
    </row>
    <row r="12" spans="3:14" x14ac:dyDescent="0.25">
      <c r="F12" s="6"/>
      <c r="G12" s="23" t="s">
        <v>21</v>
      </c>
      <c r="H12" s="22">
        <v>8160644</v>
      </c>
      <c r="I12" s="22">
        <v>13768637</v>
      </c>
      <c r="L12" s="1" t="s">
        <v>39</v>
      </c>
      <c r="M12" s="4"/>
      <c r="N12" s="4">
        <v>12317838</v>
      </c>
    </row>
    <row r="13" spans="3:14" x14ac:dyDescent="0.25">
      <c r="F13" s="6"/>
      <c r="L13" s="1" t="s">
        <v>40</v>
      </c>
      <c r="M13" s="4"/>
      <c r="N13" s="4">
        <v>2612250</v>
      </c>
    </row>
    <row r="14" spans="3:14" x14ac:dyDescent="0.25">
      <c r="C14" s="1" t="s">
        <v>8</v>
      </c>
      <c r="D14" s="4">
        <v>120583910</v>
      </c>
      <c r="E14" s="4">
        <v>90924040</v>
      </c>
      <c r="F14" s="6"/>
      <c r="G14" s="1" t="s">
        <v>22</v>
      </c>
      <c r="H14" s="4">
        <v>58126888</v>
      </c>
      <c r="I14" s="4">
        <v>409391330</v>
      </c>
      <c r="L14" s="1" t="s">
        <v>41</v>
      </c>
      <c r="M14" s="4"/>
      <c r="N14" s="4">
        <v>2188927</v>
      </c>
    </row>
    <row r="15" spans="3:14" x14ac:dyDescent="0.25">
      <c r="C15" s="2" t="s">
        <v>9</v>
      </c>
      <c r="D15" s="4">
        <v>244486</v>
      </c>
      <c r="E15" s="4">
        <v>244486</v>
      </c>
      <c r="F15" s="6"/>
      <c r="G15" s="2" t="s">
        <v>23</v>
      </c>
      <c r="H15" s="4">
        <v>44776823</v>
      </c>
      <c r="I15" s="4">
        <v>400972665</v>
      </c>
      <c r="L15" s="1" t="s">
        <v>42</v>
      </c>
      <c r="M15" s="4"/>
      <c r="N15" s="4">
        <v>7747747</v>
      </c>
    </row>
    <row r="16" spans="3:14" x14ac:dyDescent="0.25">
      <c r="C16" s="2" t="s">
        <v>10</v>
      </c>
      <c r="D16" s="4">
        <v>61465470</v>
      </c>
      <c r="E16" s="4">
        <v>46409544</v>
      </c>
      <c r="F16" s="6"/>
      <c r="G16" s="2" t="s">
        <v>18</v>
      </c>
      <c r="H16" s="4">
        <v>5464915</v>
      </c>
      <c r="I16" s="4">
        <v>6918674</v>
      </c>
      <c r="L16" s="1" t="s">
        <v>43</v>
      </c>
      <c r="M16" s="4"/>
      <c r="N16" s="4">
        <v>97042717</v>
      </c>
    </row>
    <row r="17" spans="3:14" x14ac:dyDescent="0.25">
      <c r="C17" s="2" t="s">
        <v>11</v>
      </c>
      <c r="D17" s="4">
        <v>50570486</v>
      </c>
      <c r="E17" s="4">
        <v>43715934</v>
      </c>
      <c r="F17" s="6"/>
      <c r="G17" s="2" t="s">
        <v>24</v>
      </c>
      <c r="H17" s="4">
        <v>3118428</v>
      </c>
      <c r="I17" s="4">
        <v>1371538</v>
      </c>
      <c r="L17" s="1" t="s">
        <v>44</v>
      </c>
      <c r="M17" s="4"/>
      <c r="N17" s="4">
        <v>-368727605</v>
      </c>
    </row>
    <row r="18" spans="3:14" x14ac:dyDescent="0.25">
      <c r="C18" s="2" t="s">
        <v>12</v>
      </c>
      <c r="D18" s="4">
        <v>539870</v>
      </c>
      <c r="E18" s="4">
        <v>554076</v>
      </c>
      <c r="F18" s="6"/>
      <c r="L18" s="1" t="s">
        <v>45</v>
      </c>
      <c r="M18" s="4"/>
      <c r="N18" s="4">
        <v>8101873</v>
      </c>
    </row>
    <row r="19" spans="3:14" x14ac:dyDescent="0.25">
      <c r="F19" s="6"/>
      <c r="G19" s="1" t="s">
        <v>25</v>
      </c>
      <c r="H19" s="4">
        <v>4982995</v>
      </c>
      <c r="I19" s="4">
        <v>-367363230</v>
      </c>
      <c r="L19" s="2" t="s">
        <v>46</v>
      </c>
      <c r="M19" s="4"/>
      <c r="N19" s="4">
        <v>-8101873</v>
      </c>
    </row>
    <row r="20" spans="3:14" x14ac:dyDescent="0.25">
      <c r="F20" s="6"/>
      <c r="G20" s="3" t="s">
        <v>26</v>
      </c>
      <c r="H20" s="4">
        <v>4963029</v>
      </c>
      <c r="I20" s="4">
        <v>-367381424</v>
      </c>
      <c r="L20" s="3" t="s">
        <v>47</v>
      </c>
      <c r="M20" s="4"/>
      <c r="N20" s="4">
        <v>-376829478</v>
      </c>
    </row>
    <row r="21" spans="3:14" x14ac:dyDescent="0.25">
      <c r="F21" s="6"/>
      <c r="G21" s="2" t="s">
        <v>27</v>
      </c>
      <c r="H21" s="4">
        <v>120000000</v>
      </c>
      <c r="I21" s="4">
        <v>120000000</v>
      </c>
    </row>
    <row r="22" spans="3:14" x14ac:dyDescent="0.25">
      <c r="F22" s="6"/>
      <c r="G22" s="2" t="s">
        <v>28</v>
      </c>
      <c r="H22" s="4">
        <v>869231</v>
      </c>
      <c r="I22" s="4">
        <v>869231</v>
      </c>
    </row>
    <row r="23" spans="3:14" x14ac:dyDescent="0.25">
      <c r="F23" s="6"/>
      <c r="G23" s="2" t="s">
        <v>29</v>
      </c>
      <c r="H23" s="4">
        <v>18210464</v>
      </c>
      <c r="I23" s="4">
        <v>18210464</v>
      </c>
    </row>
    <row r="24" spans="3:14" x14ac:dyDescent="0.25">
      <c r="F24" s="6"/>
      <c r="G24" s="2" t="s">
        <v>51</v>
      </c>
      <c r="H24" s="4">
        <v>5223601</v>
      </c>
      <c r="I24" s="4">
        <v>3538871</v>
      </c>
    </row>
    <row r="25" spans="3:14" x14ac:dyDescent="0.25">
      <c r="F25" s="6"/>
      <c r="G25" s="2" t="s">
        <v>30</v>
      </c>
      <c r="H25" s="4">
        <v>1239893</v>
      </c>
      <c r="I25" s="4">
        <v>1239893</v>
      </c>
    </row>
    <row r="26" spans="3:14" x14ac:dyDescent="0.25">
      <c r="F26" s="6"/>
      <c r="G26" s="2" t="s">
        <v>31</v>
      </c>
      <c r="H26" s="4">
        <v>147813935</v>
      </c>
      <c r="I26" s="4">
        <v>376827706</v>
      </c>
    </row>
    <row r="27" spans="3:14" x14ac:dyDescent="0.25">
      <c r="F27" s="6"/>
      <c r="G27" s="1" t="s">
        <v>32</v>
      </c>
      <c r="H27" s="4">
        <v>19966</v>
      </c>
      <c r="I27" s="4">
        <v>18194</v>
      </c>
    </row>
    <row r="28" spans="3:14" x14ac:dyDescent="0.25">
      <c r="C28" s="3" t="s">
        <v>13</v>
      </c>
      <c r="D28" s="4">
        <v>551729233</v>
      </c>
      <c r="E28" s="4">
        <v>429458408</v>
      </c>
      <c r="F28" s="6"/>
      <c r="G28" s="3" t="s">
        <v>50</v>
      </c>
      <c r="H28" s="4">
        <v>551729233</v>
      </c>
      <c r="I28" s="4">
        <v>429458408</v>
      </c>
    </row>
    <row r="33" spans="3:15" ht="21" x14ac:dyDescent="0.35">
      <c r="C33" s="13" t="s">
        <v>60</v>
      </c>
      <c r="D33" s="14"/>
      <c r="G33" s="13" t="s">
        <v>61</v>
      </c>
      <c r="H33" s="14"/>
      <c r="K33" s="11" t="s">
        <v>64</v>
      </c>
      <c r="L33" s="11" t="s">
        <v>65</v>
      </c>
      <c r="M33" s="16"/>
      <c r="N33" s="16"/>
      <c r="O33" s="16"/>
    </row>
    <row r="34" spans="3:15" ht="21" x14ac:dyDescent="0.35">
      <c r="C34" s="12" t="s">
        <v>55</v>
      </c>
      <c r="D34" s="15">
        <f>N5/AVERAGE(D7:E7)</f>
        <v>2.3501694137334583</v>
      </c>
      <c r="G34" s="12" t="s">
        <v>62</v>
      </c>
      <c r="H34" s="15">
        <f>L34/AVERAGE(H8:I8)</f>
        <v>1.0501611155640591</v>
      </c>
      <c r="K34" s="11" t="s">
        <v>64</v>
      </c>
      <c r="L34" s="17">
        <f>N6-D9+E9</f>
        <v>184392205</v>
      </c>
    </row>
    <row r="35" spans="3:15" ht="21" x14ac:dyDescent="0.35">
      <c r="C35" s="12" t="s">
        <v>56</v>
      </c>
      <c r="D35" s="15">
        <f>360/D34</f>
        <v>153.18044643773453</v>
      </c>
      <c r="G35" s="12" t="s">
        <v>63</v>
      </c>
      <c r="H35" s="15">
        <f>360/H34</f>
        <v>342.80454176465861</v>
      </c>
    </row>
    <row r="38" spans="3:15" ht="21" x14ac:dyDescent="0.35">
      <c r="C38" s="13" t="s">
        <v>57</v>
      </c>
      <c r="D38" s="14"/>
    </row>
    <row r="39" spans="3:15" ht="21" x14ac:dyDescent="0.35">
      <c r="C39" s="12" t="s">
        <v>58</v>
      </c>
      <c r="D39" s="15">
        <f>N6/AVERAGE(D9:E9)</f>
        <v>1.6121210091412992</v>
      </c>
    </row>
    <row r="40" spans="3:15" ht="21" x14ac:dyDescent="0.35">
      <c r="C40" s="12" t="s">
        <v>59</v>
      </c>
      <c r="D40" s="15">
        <f>360/D39</f>
        <v>223.30829879312535</v>
      </c>
    </row>
    <row r="47" spans="3:15" ht="33.75" x14ac:dyDescent="0.5">
      <c r="G47" s="18" t="s">
        <v>66</v>
      </c>
      <c r="H47" s="19" t="s">
        <v>67</v>
      </c>
      <c r="I47" s="19"/>
      <c r="J47" s="19"/>
    </row>
    <row r="48" spans="3:15" ht="33.75" x14ac:dyDescent="0.5">
      <c r="G48" s="18" t="s">
        <v>66</v>
      </c>
      <c r="H48" s="20">
        <f>D40+D35-H35</f>
        <v>33.684203466201268</v>
      </c>
      <c r="I48" s="19"/>
      <c r="J48" s="19"/>
    </row>
  </sheetData>
  <mergeCells count="7">
    <mergeCell ref="H47:J47"/>
    <mergeCell ref="H48:J48"/>
    <mergeCell ref="C2:I2"/>
    <mergeCell ref="L2:N2"/>
    <mergeCell ref="C33:D33"/>
    <mergeCell ref="C38:D38"/>
    <mergeCell ref="G33:H33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BIMEKS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2018-12-10T17:03:53Z</dcterms:modified>
</cp:coreProperties>
</file>